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defaultThemeVersion="124226"/>
  <mc:AlternateContent xmlns:mc="http://schemas.openxmlformats.org/markup-compatibility/2006">
    <mc:Choice Requires="x15">
      <x15ac:absPath xmlns:x15ac="http://schemas.microsoft.com/office/spreadsheetml/2010/11/ac" url="https://co2balance.sharepoint.com/Shared Documents/Projects/GS1247 - IKR/2. Uganda/3. VPA 71-83, 139-141 and 183-187 Lango Safe Water Project/6_Verification/MP6/4. KBS Certification team feedback &amp; Updated MR_ERs/Updated ER_MRs/"/>
    </mc:Choice>
  </mc:AlternateContent>
  <xr:revisionPtr revIDLastSave="17" documentId="13_ncr:1_{4E8DA139-30DD-48E9-BF1B-408A95F6BC1A}" xr6:coauthVersionLast="47" xr6:coauthVersionMax="47" xr10:uidLastSave="{30B11DF5-6B98-4441-A0ED-AB1A5F9219D4}"/>
  <bookViews>
    <workbookView xWindow="-120" yWindow="-120" windowWidth="29040" windowHeight="15840" xr2:uid="{3B304C99-F01C-4CFB-B53A-530077D900F7}"/>
  </bookViews>
  <sheets>
    <sheet name="Summary" sheetId="14" r:id="rId1"/>
    <sheet name="Project Technology Days " sheetId="39" r:id="rId2"/>
    <sheet name="BH Failure Data (WQT &amp; Repair)" sheetId="38" r:id="rId3"/>
    <sheet name="SDG Impacts" sheetId="29" r:id="rId4"/>
    <sheet name="HH Lists" sheetId="41" r:id="rId5"/>
    <sheet name="Summary of Repair Logs" sheetId="40" r:id="rId6"/>
    <sheet name="Repair Log Apr 2021" sheetId="37" r:id="rId7"/>
    <sheet name="Repair Log May 2021" sheetId="42" r:id="rId8"/>
    <sheet name="Repair Log July 2021" sheetId="43" r:id="rId9"/>
    <sheet name="Repair Log Dec 2021" sheetId="44" r:id="rId10"/>
    <sheet name="Repair Log Jan 2022" sheetId="45" r:id="rId11"/>
    <sheet name="Repair Log Feb 2022" sheetId="46" r:id="rId12"/>
    <sheet name="Repair Log Mar 2022" sheetId="47" r:id="rId13"/>
    <sheet name="Repair Log Apr 2022" sheetId="48" r:id="rId14"/>
    <sheet name="GS5106" sheetId="15" r:id="rId15"/>
    <sheet name="GS5186" sheetId="4" r:id="rId16"/>
    <sheet name="GS5187" sheetId="8" r:id="rId17"/>
    <sheet name="GS5188" sheetId="9" r:id="rId18"/>
    <sheet name="GS5189" sheetId="11" r:id="rId19"/>
    <sheet name="GS5190" sheetId="12" r:id="rId20"/>
    <sheet name="GS5191" sheetId="13" r:id="rId21"/>
    <sheet name="GS5192" sheetId="19" r:id="rId22"/>
    <sheet name="GS5193" sheetId="20" r:id="rId23"/>
    <sheet name="GS5194" sheetId="21" r:id="rId24"/>
    <sheet name="GS5196" sheetId="24" r:id="rId25"/>
    <sheet name="GS5197" sheetId="25" r:id="rId26"/>
    <sheet name="GS6349" sheetId="26" r:id="rId27"/>
    <sheet name="GS6350" sheetId="27" r:id="rId28"/>
    <sheet name="GS6351" sheetId="28" r:id="rId29"/>
    <sheet name="GS7362" sheetId="31" r:id="rId30"/>
    <sheet name="GS7363" sheetId="32" r:id="rId31"/>
    <sheet name="GS7364" sheetId="33" r:id="rId32"/>
    <sheet name="GS7365" sheetId="34" r:id="rId33"/>
    <sheet name="GS7366" sheetId="35" r:id="rId3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5" i="29" l="1"/>
  <c r="E15" i="29"/>
  <c r="E29" i="29"/>
  <c r="C211" i="39" l="1"/>
  <c r="I209" i="39" l="1"/>
  <c r="I208" i="39"/>
  <c r="I210" i="39"/>
  <c r="I207" i="39"/>
  <c r="I205" i="39"/>
  <c r="I202" i="39"/>
  <c r="I203" i="39"/>
  <c r="I201" i="39"/>
  <c r="I192" i="39"/>
  <c r="I193" i="39"/>
  <c r="I194" i="39"/>
  <c r="I195" i="39"/>
  <c r="I196" i="39"/>
  <c r="I197" i="39"/>
  <c r="I198" i="39"/>
  <c r="I191" i="39"/>
  <c r="I180" i="39"/>
  <c r="I181" i="39"/>
  <c r="I182" i="39"/>
  <c r="I184" i="39"/>
  <c r="I185" i="39"/>
  <c r="I186" i="39"/>
  <c r="I187" i="39"/>
  <c r="I179" i="39"/>
  <c r="I170" i="39"/>
  <c r="I171" i="39"/>
  <c r="I172" i="39"/>
  <c r="I173" i="39"/>
  <c r="I174" i="39"/>
  <c r="I175" i="39"/>
  <c r="I176" i="39"/>
  <c r="I169" i="39"/>
  <c r="I160" i="39"/>
  <c r="I161" i="39"/>
  <c r="I162" i="39"/>
  <c r="I163" i="39"/>
  <c r="I164" i="39"/>
  <c r="I165" i="39"/>
  <c r="I166" i="39"/>
  <c r="I150" i="39"/>
  <c r="I151" i="39"/>
  <c r="I152" i="39"/>
  <c r="I153" i="39"/>
  <c r="I154" i="39"/>
  <c r="I155" i="39"/>
  <c r="I156" i="39"/>
  <c r="I159" i="39"/>
  <c r="I149" i="39"/>
  <c r="I140" i="39"/>
  <c r="I141" i="39"/>
  <c r="I142" i="39"/>
  <c r="I143" i="39"/>
  <c r="I144" i="39"/>
  <c r="I145" i="39"/>
  <c r="I146" i="39"/>
  <c r="I130" i="39"/>
  <c r="I131" i="39"/>
  <c r="I132" i="39"/>
  <c r="I133" i="39"/>
  <c r="I134" i="39"/>
  <c r="I135" i="39"/>
  <c r="I136" i="39"/>
  <c r="I139" i="39"/>
  <c r="I129" i="39"/>
  <c r="I123" i="39"/>
  <c r="I124" i="39"/>
  <c r="I125" i="39"/>
  <c r="I126" i="39"/>
  <c r="I122" i="39"/>
  <c r="I120" i="39"/>
  <c r="I119" i="39"/>
  <c r="I110" i="39"/>
  <c r="I111" i="39"/>
  <c r="I112" i="39"/>
  <c r="I113" i="39"/>
  <c r="I114" i="39"/>
  <c r="I115" i="39"/>
  <c r="I116" i="39"/>
  <c r="I109" i="39"/>
  <c r="I101" i="39"/>
  <c r="I102" i="39"/>
  <c r="I103" i="39"/>
  <c r="I104" i="39"/>
  <c r="I105" i="39"/>
  <c r="I106" i="39"/>
  <c r="I100" i="39"/>
  <c r="I89" i="39"/>
  <c r="I90" i="39"/>
  <c r="I91" i="39"/>
  <c r="I92" i="39"/>
  <c r="I93" i="39"/>
  <c r="I94" i="39"/>
  <c r="I95" i="39"/>
  <c r="I96" i="39"/>
  <c r="I97" i="39"/>
  <c r="I88" i="39"/>
  <c r="I76" i="39"/>
  <c r="I77" i="39"/>
  <c r="I78" i="39"/>
  <c r="I79" i="39"/>
  <c r="I80" i="39"/>
  <c r="I81" i="39"/>
  <c r="I82" i="39"/>
  <c r="I83" i="39"/>
  <c r="I84" i="39"/>
  <c r="I85" i="39"/>
  <c r="I75" i="39"/>
  <c r="I66" i="39"/>
  <c r="I67" i="39"/>
  <c r="I68" i="39"/>
  <c r="I69" i="39"/>
  <c r="I70" i="39"/>
  <c r="I71" i="39"/>
  <c r="I72" i="39"/>
  <c r="I65" i="39"/>
  <c r="I59" i="39"/>
  <c r="I60" i="39"/>
  <c r="I61" i="39"/>
  <c r="I62" i="39"/>
  <c r="I58" i="39"/>
  <c r="I51" i="39"/>
  <c r="I52" i="39"/>
  <c r="I53" i="39"/>
  <c r="I54" i="39"/>
  <c r="I55" i="39"/>
  <c r="I50" i="39"/>
  <c r="I40" i="39"/>
  <c r="I41" i="39"/>
  <c r="I42" i="39"/>
  <c r="I43" i="39"/>
  <c r="I44" i="39"/>
  <c r="I45" i="39"/>
  <c r="I46" i="39"/>
  <c r="I47" i="39"/>
  <c r="I39" i="39"/>
  <c r="I29" i="39"/>
  <c r="I30" i="39"/>
  <c r="I31" i="39"/>
  <c r="I32" i="39"/>
  <c r="I33" i="39"/>
  <c r="I34" i="39"/>
  <c r="I35" i="39"/>
  <c r="I36" i="39"/>
  <c r="I28" i="39"/>
  <c r="I17" i="39"/>
  <c r="I18" i="39"/>
  <c r="I19" i="39"/>
  <c r="I20" i="39"/>
  <c r="I21" i="39"/>
  <c r="I22" i="39"/>
  <c r="I23" i="39"/>
  <c r="I24" i="39"/>
  <c r="I25" i="39"/>
  <c r="I16" i="39"/>
  <c r="I5" i="39"/>
  <c r="I6" i="39"/>
  <c r="I7" i="39"/>
  <c r="I8" i="39"/>
  <c r="I9" i="39"/>
  <c r="I10" i="39"/>
  <c r="I11" i="39"/>
  <c r="I12" i="39"/>
  <c r="I13" i="39"/>
  <c r="I4" i="39"/>
  <c r="H202" i="39"/>
  <c r="H203" i="39"/>
  <c r="H205" i="39"/>
  <c r="H207" i="39"/>
  <c r="H208" i="39"/>
  <c r="H209" i="39"/>
  <c r="H201" i="39"/>
  <c r="H192" i="39"/>
  <c r="H193" i="39"/>
  <c r="H194" i="39"/>
  <c r="H195" i="39"/>
  <c r="H196" i="39"/>
  <c r="H197" i="39"/>
  <c r="H198" i="39"/>
  <c r="H191" i="39"/>
  <c r="H180" i="39"/>
  <c r="H181" i="39"/>
  <c r="H182" i="39"/>
  <c r="H184" i="39"/>
  <c r="H185" i="39"/>
  <c r="H186" i="39"/>
  <c r="H187" i="39"/>
  <c r="H179" i="39"/>
  <c r="H170" i="39"/>
  <c r="H171" i="39"/>
  <c r="H172" i="39"/>
  <c r="H173" i="39"/>
  <c r="H174" i="39"/>
  <c r="H175" i="39"/>
  <c r="H176" i="39"/>
  <c r="H169" i="39"/>
  <c r="H160" i="39"/>
  <c r="H161" i="39"/>
  <c r="H162" i="39"/>
  <c r="H163" i="39"/>
  <c r="H164" i="39"/>
  <c r="H165" i="39"/>
  <c r="H166" i="39"/>
  <c r="H159" i="39"/>
  <c r="H150" i="39"/>
  <c r="H151" i="39"/>
  <c r="H152" i="39"/>
  <c r="H153" i="39"/>
  <c r="H154" i="39"/>
  <c r="H155" i="39"/>
  <c r="H156" i="39"/>
  <c r="H149" i="39"/>
  <c r="H140" i="39"/>
  <c r="H141" i="39"/>
  <c r="H142" i="39"/>
  <c r="H143" i="39"/>
  <c r="H144" i="39"/>
  <c r="H145" i="39"/>
  <c r="H146" i="39"/>
  <c r="H139" i="39"/>
  <c r="H130" i="39"/>
  <c r="H131" i="39"/>
  <c r="H132" i="39"/>
  <c r="H133" i="39"/>
  <c r="H134" i="39"/>
  <c r="H135" i="39"/>
  <c r="H136" i="39"/>
  <c r="H129" i="39"/>
  <c r="H120" i="39"/>
  <c r="H122" i="39"/>
  <c r="H123" i="39"/>
  <c r="H124" i="39"/>
  <c r="H125" i="39"/>
  <c r="H126" i="39"/>
  <c r="H119" i="39"/>
  <c r="H110" i="39"/>
  <c r="H111" i="39"/>
  <c r="H112" i="39"/>
  <c r="H113" i="39"/>
  <c r="H114" i="39"/>
  <c r="H115" i="39"/>
  <c r="H116" i="39"/>
  <c r="H109" i="39"/>
  <c r="H101" i="39"/>
  <c r="H102" i="39"/>
  <c r="H103" i="39"/>
  <c r="H104" i="39"/>
  <c r="H105" i="39"/>
  <c r="H106" i="39"/>
  <c r="H100" i="39"/>
  <c r="H89" i="39"/>
  <c r="H90" i="39"/>
  <c r="H91" i="39"/>
  <c r="H92" i="39"/>
  <c r="H93" i="39"/>
  <c r="H94" i="39"/>
  <c r="H95" i="39"/>
  <c r="H96" i="39"/>
  <c r="H97" i="39"/>
  <c r="H88" i="39"/>
  <c r="H76" i="39"/>
  <c r="H77" i="39"/>
  <c r="H78" i="39"/>
  <c r="H79" i="39"/>
  <c r="H80" i="39"/>
  <c r="H81" i="39"/>
  <c r="H82" i="39"/>
  <c r="H83" i="39"/>
  <c r="H84" i="39"/>
  <c r="H85" i="39"/>
  <c r="H75" i="39"/>
  <c r="H66" i="39"/>
  <c r="H67" i="39"/>
  <c r="H68" i="39"/>
  <c r="H69" i="39"/>
  <c r="H70" i="39"/>
  <c r="H71" i="39"/>
  <c r="H72" i="39"/>
  <c r="H65" i="39"/>
  <c r="H59" i="39"/>
  <c r="H60" i="39"/>
  <c r="H61" i="39"/>
  <c r="H62" i="39"/>
  <c r="H58" i="39"/>
  <c r="H51" i="39"/>
  <c r="H52" i="39"/>
  <c r="H53" i="39"/>
  <c r="H54" i="39"/>
  <c r="H55" i="39"/>
  <c r="H50" i="39"/>
  <c r="H40" i="39"/>
  <c r="H41" i="39"/>
  <c r="H42" i="39"/>
  <c r="H43" i="39"/>
  <c r="H44" i="39"/>
  <c r="H45" i="39"/>
  <c r="H46" i="39"/>
  <c r="H47" i="39"/>
  <c r="H39" i="39"/>
  <c r="H29" i="39"/>
  <c r="H30" i="39"/>
  <c r="H31" i="39"/>
  <c r="H32" i="39"/>
  <c r="H33" i="39"/>
  <c r="H34" i="39"/>
  <c r="H35" i="39"/>
  <c r="H36" i="39"/>
  <c r="H28" i="39"/>
  <c r="H17" i="39"/>
  <c r="H18" i="39"/>
  <c r="H19" i="39"/>
  <c r="H20" i="39"/>
  <c r="H21" i="39"/>
  <c r="H22" i="39"/>
  <c r="H23" i="39"/>
  <c r="H24" i="39"/>
  <c r="H25" i="39"/>
  <c r="H16" i="39"/>
  <c r="H5" i="39"/>
  <c r="H6" i="39"/>
  <c r="H7" i="39"/>
  <c r="H8" i="39"/>
  <c r="H9" i="39"/>
  <c r="H10" i="39"/>
  <c r="H11" i="39"/>
  <c r="H12" i="39"/>
  <c r="H13" i="39"/>
  <c r="H4" i="39"/>
  <c r="J6" i="37" l="1"/>
  <c r="J5" i="37"/>
  <c r="J4" i="37"/>
  <c r="J3" i="37"/>
  <c r="V15" i="39" a="1"/>
  <c r="V15" i="39" s="1"/>
  <c r="V16" i="39" a="1"/>
  <c r="V16" i="39" s="1"/>
  <c r="J42" i="40"/>
  <c r="J96" i="40"/>
  <c r="J117" i="38"/>
  <c r="J115" i="40"/>
  <c r="J44" i="40"/>
  <c r="J134" i="38"/>
  <c r="J132" i="40"/>
  <c r="J82" i="38"/>
  <c r="J80" i="40"/>
  <c r="J22" i="38"/>
  <c r="J20" i="40"/>
  <c r="J127" i="38"/>
  <c r="J125" i="40"/>
  <c r="J55" i="40"/>
  <c r="J30" i="40"/>
  <c r="J120" i="40"/>
  <c r="J63" i="38"/>
  <c r="J61" i="40"/>
  <c r="J123" i="40"/>
  <c r="J10" i="38"/>
  <c r="J8" i="40"/>
  <c r="J141" i="38"/>
  <c r="J139" i="40"/>
  <c r="J17" i="38"/>
  <c r="J15" i="40"/>
  <c r="J30" i="38"/>
  <c r="J28" i="40"/>
  <c r="J27" i="38"/>
  <c r="J25" i="40"/>
  <c r="J79" i="40"/>
  <c r="J131" i="38"/>
  <c r="H131" i="38"/>
  <c r="I129" i="40"/>
  <c r="J129" i="40"/>
  <c r="J3" i="48"/>
  <c r="J6" i="48"/>
  <c r="J5" i="48"/>
  <c r="J4" i="48"/>
  <c r="J11" i="47"/>
  <c r="J10" i="47"/>
  <c r="J9" i="47"/>
  <c r="J8" i="47"/>
  <c r="J7" i="47"/>
  <c r="J6" i="47"/>
  <c r="J5" i="47"/>
  <c r="J4" i="47"/>
  <c r="J3" i="47"/>
  <c r="J3" i="46"/>
  <c r="J4" i="46"/>
  <c r="J3" i="45"/>
  <c r="J7" i="45"/>
  <c r="J6" i="45"/>
  <c r="J5" i="45"/>
  <c r="J4" i="45"/>
  <c r="V17" i="39" l="1"/>
  <c r="L7" i="29"/>
  <c r="G23" i="14" l="1"/>
  <c r="L5" i="39"/>
  <c r="Q5" i="39"/>
  <c r="I167" i="38"/>
  <c r="I158" i="38"/>
  <c r="I125" i="38"/>
  <c r="I124" i="38"/>
  <c r="I122" i="38"/>
  <c r="I121" i="38"/>
  <c r="I116" i="38"/>
  <c r="I115" i="38"/>
  <c r="I110" i="38"/>
  <c r="I109" i="38"/>
  <c r="I108" i="38"/>
  <c r="I106" i="38"/>
  <c r="I102" i="38"/>
  <c r="I100" i="38"/>
  <c r="I98" i="38"/>
  <c r="I91" i="38"/>
  <c r="I88" i="38"/>
  <c r="I85" i="38"/>
  <c r="I83" i="38"/>
  <c r="I81" i="38"/>
  <c r="I75" i="38"/>
  <c r="I71" i="38"/>
  <c r="I70" i="38"/>
  <c r="I68" i="38"/>
  <c r="I62" i="38"/>
  <c r="I61" i="38"/>
  <c r="I57" i="38"/>
  <c r="I56" i="38"/>
  <c r="I54" i="38"/>
  <c r="I53" i="38"/>
  <c r="I46" i="38"/>
  <c r="I45" i="38"/>
  <c r="I44" i="38"/>
  <c r="I39" i="38"/>
  <c r="I38" i="38"/>
  <c r="I36" i="38"/>
  <c r="I32" i="38"/>
  <c r="I31" i="38"/>
  <c r="I28" i="38"/>
  <c r="I24" i="38"/>
  <c r="I18" i="38"/>
  <c r="I13" i="38"/>
  <c r="I8" i="38"/>
  <c r="I7" i="38"/>
  <c r="I5" i="38"/>
  <c r="H142" i="38"/>
  <c r="G167" i="38"/>
  <c r="G158" i="38"/>
  <c r="G125" i="38"/>
  <c r="G124" i="38"/>
  <c r="G122" i="38"/>
  <c r="G121" i="38"/>
  <c r="G116" i="38"/>
  <c r="G115" i="38"/>
  <c r="G110" i="38"/>
  <c r="G109" i="38"/>
  <c r="G108" i="38"/>
  <c r="G106" i="38"/>
  <c r="G102" i="38"/>
  <c r="G100" i="38"/>
  <c r="G98" i="38"/>
  <c r="G91" i="38"/>
  <c r="G88" i="38"/>
  <c r="G85" i="38"/>
  <c r="G83" i="38"/>
  <c r="G81" i="38"/>
  <c r="G75" i="38"/>
  <c r="G71" i="38"/>
  <c r="G70" i="38"/>
  <c r="G68" i="38"/>
  <c r="G62" i="38"/>
  <c r="G61" i="38"/>
  <c r="G57" i="38"/>
  <c r="G56" i="38"/>
  <c r="G54" i="38"/>
  <c r="G53" i="38"/>
  <c r="G46" i="38"/>
  <c r="G45" i="38"/>
  <c r="G44" i="38"/>
  <c r="G39" i="38"/>
  <c r="G38" i="38"/>
  <c r="G36" i="38"/>
  <c r="G32" i="38"/>
  <c r="G31" i="38"/>
  <c r="G28" i="38"/>
  <c r="G24" i="38"/>
  <c r="G18" i="38"/>
  <c r="G13" i="38"/>
  <c r="G8" i="38"/>
  <c r="G7" i="38"/>
  <c r="G5" i="38"/>
  <c r="O4" i="39"/>
  <c r="N4" i="39"/>
  <c r="E9" i="29"/>
  <c r="K6" i="29" l="1"/>
  <c r="Q169" i="39"/>
  <c r="Q39" i="39"/>
  <c r="L9" i="39"/>
  <c r="Q9" i="39" s="1"/>
  <c r="L11" i="39"/>
  <c r="Q11" i="39" s="1"/>
  <c r="L12" i="39"/>
  <c r="Q12" i="39" s="1"/>
  <c r="L16" i="39"/>
  <c r="Q16" i="39" s="1"/>
  <c r="L29" i="39"/>
  <c r="Q29" i="39" s="1"/>
  <c r="L30" i="39"/>
  <c r="Q30" i="39" s="1"/>
  <c r="L31" i="39"/>
  <c r="Q31" i="39" s="1"/>
  <c r="L33" i="39"/>
  <c r="Q33" i="39" s="1"/>
  <c r="L39" i="39"/>
  <c r="L41" i="39"/>
  <c r="Q41" i="39" s="1"/>
  <c r="L47" i="39"/>
  <c r="Q47" i="39" s="1"/>
  <c r="L50" i="39"/>
  <c r="Q50" i="39" s="1"/>
  <c r="L61" i="39"/>
  <c r="Q61" i="39" s="1"/>
  <c r="L90" i="39"/>
  <c r="Q90" i="39" s="1"/>
  <c r="L109" i="39"/>
  <c r="Q109" i="39" s="1"/>
  <c r="L120" i="39"/>
  <c r="Q120" i="39" s="1"/>
  <c r="L125" i="39"/>
  <c r="Q125" i="39" s="1"/>
  <c r="L129" i="39"/>
  <c r="Q129" i="39" s="1"/>
  <c r="L139" i="39"/>
  <c r="Q139" i="39" s="1"/>
  <c r="L140" i="39"/>
  <c r="Q140" i="39" s="1"/>
  <c r="L143" i="39"/>
  <c r="Q143" i="39" s="1"/>
  <c r="L144" i="39"/>
  <c r="Q144" i="39" s="1"/>
  <c r="L145" i="39"/>
  <c r="Q145" i="39" s="1"/>
  <c r="L146" i="39"/>
  <c r="Q146" i="39" s="1"/>
  <c r="L154" i="39"/>
  <c r="Q154" i="39" s="1"/>
  <c r="L156" i="39"/>
  <c r="Q156" i="39" s="1"/>
  <c r="L160" i="39"/>
  <c r="Q160" i="39" s="1"/>
  <c r="L164" i="39"/>
  <c r="Q164" i="39" s="1"/>
  <c r="L166" i="39"/>
  <c r="Q166" i="39" s="1"/>
  <c r="L169" i="39"/>
  <c r="L205" i="39"/>
  <c r="Q205" i="39" s="1"/>
  <c r="S205" i="39" s="1"/>
  <c r="L207" i="39"/>
  <c r="Q207" i="39" s="1"/>
  <c r="S207" i="39" s="1"/>
  <c r="L209" i="39"/>
  <c r="Q209" i="39" s="1"/>
  <c r="S209" i="39" s="1"/>
  <c r="L4" i="39"/>
  <c r="Q4" i="39" s="1"/>
  <c r="P202" i="39"/>
  <c r="O202" i="39" s="1"/>
  <c r="P203" i="39"/>
  <c r="O203" i="39" s="1"/>
  <c r="P205" i="39"/>
  <c r="O205" i="39" s="1"/>
  <c r="P207" i="39"/>
  <c r="O207" i="39" s="1"/>
  <c r="P208" i="39"/>
  <c r="O208" i="39" s="1"/>
  <c r="P209" i="39"/>
  <c r="O209" i="39" s="1"/>
  <c r="P201" i="39"/>
  <c r="O201" i="39" s="1"/>
  <c r="P192" i="39"/>
  <c r="O192" i="39" s="1"/>
  <c r="P193" i="39"/>
  <c r="O193" i="39" s="1"/>
  <c r="P194" i="39"/>
  <c r="O194" i="39" s="1"/>
  <c r="P195" i="39"/>
  <c r="O195" i="39" s="1"/>
  <c r="P196" i="39"/>
  <c r="O196" i="39" s="1"/>
  <c r="P197" i="39"/>
  <c r="O197" i="39" s="1"/>
  <c r="P198" i="39"/>
  <c r="O198" i="39" s="1"/>
  <c r="P191" i="39"/>
  <c r="O191" i="39" s="1"/>
  <c r="P180" i="39"/>
  <c r="O180" i="39" s="1"/>
  <c r="R180" i="39" s="1"/>
  <c r="P181" i="39"/>
  <c r="O181" i="39" s="1"/>
  <c r="R181" i="39" s="1"/>
  <c r="P182" i="39"/>
  <c r="O182" i="39" s="1"/>
  <c r="R182" i="39" s="1"/>
  <c r="P184" i="39"/>
  <c r="O184" i="39" s="1"/>
  <c r="P185" i="39"/>
  <c r="O185" i="39" s="1"/>
  <c r="P186" i="39"/>
  <c r="O186" i="39" s="1"/>
  <c r="P187" i="39"/>
  <c r="O187" i="39" s="1"/>
  <c r="P179" i="39"/>
  <c r="O179" i="39" s="1"/>
  <c r="R179" i="39" s="1"/>
  <c r="P170" i="39"/>
  <c r="O170" i="39" s="1"/>
  <c r="R170" i="39" s="1"/>
  <c r="P171" i="39"/>
  <c r="O171" i="39" s="1"/>
  <c r="R171" i="39" s="1"/>
  <c r="P172" i="39"/>
  <c r="O172" i="39" s="1"/>
  <c r="R172" i="39" s="1"/>
  <c r="P173" i="39"/>
  <c r="O173" i="39" s="1"/>
  <c r="R173" i="39" s="1"/>
  <c r="P174" i="39"/>
  <c r="O174" i="39" s="1"/>
  <c r="R174" i="39" s="1"/>
  <c r="P175" i="39"/>
  <c r="O175" i="39" s="1"/>
  <c r="R175" i="39" s="1"/>
  <c r="P176" i="39"/>
  <c r="O176" i="39" s="1"/>
  <c r="R176" i="39" s="1"/>
  <c r="P169" i="39"/>
  <c r="O169" i="39" s="1"/>
  <c r="R169" i="39" s="1"/>
  <c r="P160" i="39"/>
  <c r="O160" i="39" s="1"/>
  <c r="R160" i="39" s="1"/>
  <c r="P161" i="39"/>
  <c r="O161" i="39" s="1"/>
  <c r="R161" i="39" s="1"/>
  <c r="P162" i="39"/>
  <c r="O162" i="39" s="1"/>
  <c r="R162" i="39" s="1"/>
  <c r="P163" i="39"/>
  <c r="O163" i="39" s="1"/>
  <c r="R163" i="39" s="1"/>
  <c r="P164" i="39"/>
  <c r="O164" i="39" s="1"/>
  <c r="R164" i="39" s="1"/>
  <c r="P165" i="39"/>
  <c r="O165" i="39" s="1"/>
  <c r="R165" i="39" s="1"/>
  <c r="P166" i="39"/>
  <c r="O166" i="39" s="1"/>
  <c r="R166" i="39" s="1"/>
  <c r="P159" i="39"/>
  <c r="O159" i="39" s="1"/>
  <c r="R159" i="39" s="1"/>
  <c r="P150" i="39"/>
  <c r="O150" i="39" s="1"/>
  <c r="R150" i="39" s="1"/>
  <c r="P151" i="39"/>
  <c r="O151" i="39" s="1"/>
  <c r="R151" i="39" s="1"/>
  <c r="P152" i="39"/>
  <c r="O152" i="39" s="1"/>
  <c r="R152" i="39" s="1"/>
  <c r="P153" i="39"/>
  <c r="O153" i="39" s="1"/>
  <c r="R153" i="39" s="1"/>
  <c r="P154" i="39"/>
  <c r="O154" i="39" s="1"/>
  <c r="R154" i="39" s="1"/>
  <c r="P155" i="39"/>
  <c r="O155" i="39" s="1"/>
  <c r="R155" i="39" s="1"/>
  <c r="P156" i="39"/>
  <c r="O156" i="39" s="1"/>
  <c r="R156" i="39" s="1"/>
  <c r="P149" i="39"/>
  <c r="O149" i="39" s="1"/>
  <c r="R149" i="39" s="1"/>
  <c r="P140" i="39"/>
  <c r="O140" i="39" s="1"/>
  <c r="R140" i="39" s="1"/>
  <c r="P141" i="39"/>
  <c r="O141" i="39" s="1"/>
  <c r="R141" i="39" s="1"/>
  <c r="P142" i="39"/>
  <c r="O142" i="39" s="1"/>
  <c r="R142" i="39" s="1"/>
  <c r="P143" i="39"/>
  <c r="O143" i="39" s="1"/>
  <c r="R143" i="39" s="1"/>
  <c r="P144" i="39"/>
  <c r="O144" i="39" s="1"/>
  <c r="R144" i="39" s="1"/>
  <c r="P145" i="39"/>
  <c r="O145" i="39" s="1"/>
  <c r="R145" i="39" s="1"/>
  <c r="P146" i="39"/>
  <c r="O146" i="39" s="1"/>
  <c r="R146" i="39" s="1"/>
  <c r="P139" i="39"/>
  <c r="O139" i="39" s="1"/>
  <c r="R139" i="39" s="1"/>
  <c r="P130" i="39"/>
  <c r="O130" i="39" s="1"/>
  <c r="R130" i="39" s="1"/>
  <c r="P131" i="39"/>
  <c r="O131" i="39" s="1"/>
  <c r="R131" i="39" s="1"/>
  <c r="P132" i="39"/>
  <c r="O132" i="39" s="1"/>
  <c r="R132" i="39" s="1"/>
  <c r="P133" i="39"/>
  <c r="O133" i="39" s="1"/>
  <c r="R133" i="39" s="1"/>
  <c r="P134" i="39"/>
  <c r="O134" i="39" s="1"/>
  <c r="R134" i="39" s="1"/>
  <c r="P135" i="39"/>
  <c r="O135" i="39" s="1"/>
  <c r="R135" i="39" s="1"/>
  <c r="P136" i="39"/>
  <c r="O136" i="39" s="1"/>
  <c r="R136" i="39" s="1"/>
  <c r="P129" i="39"/>
  <c r="O129" i="39" s="1"/>
  <c r="R129" i="39" s="1"/>
  <c r="P120" i="39"/>
  <c r="O120" i="39" s="1"/>
  <c r="R120" i="39" s="1"/>
  <c r="P122" i="39"/>
  <c r="O122" i="39" s="1"/>
  <c r="R122" i="39" s="1"/>
  <c r="P123" i="39"/>
  <c r="O123" i="39" s="1"/>
  <c r="R123" i="39" s="1"/>
  <c r="P124" i="39"/>
  <c r="O124" i="39" s="1"/>
  <c r="R124" i="39" s="1"/>
  <c r="P125" i="39"/>
  <c r="O125" i="39" s="1"/>
  <c r="R125" i="39" s="1"/>
  <c r="P126" i="39"/>
  <c r="O126" i="39" s="1"/>
  <c r="R126" i="39" s="1"/>
  <c r="P119" i="39"/>
  <c r="O119" i="39" s="1"/>
  <c r="R119" i="39" s="1"/>
  <c r="P110" i="39"/>
  <c r="O110" i="39" s="1"/>
  <c r="R110" i="39" s="1"/>
  <c r="P111" i="39"/>
  <c r="O111" i="39" s="1"/>
  <c r="R111" i="39" s="1"/>
  <c r="P112" i="39"/>
  <c r="O112" i="39" s="1"/>
  <c r="R112" i="39" s="1"/>
  <c r="P113" i="39"/>
  <c r="O113" i="39" s="1"/>
  <c r="R113" i="39" s="1"/>
  <c r="P114" i="39"/>
  <c r="O114" i="39" s="1"/>
  <c r="R114" i="39" s="1"/>
  <c r="P115" i="39"/>
  <c r="O115" i="39" s="1"/>
  <c r="R115" i="39" s="1"/>
  <c r="P116" i="39"/>
  <c r="O116" i="39" s="1"/>
  <c r="R116" i="39" s="1"/>
  <c r="P109" i="39"/>
  <c r="O109" i="39" s="1"/>
  <c r="R109" i="39" s="1"/>
  <c r="P101" i="39"/>
  <c r="O101" i="39" s="1"/>
  <c r="R101" i="39" s="1"/>
  <c r="P102" i="39"/>
  <c r="O102" i="39" s="1"/>
  <c r="R102" i="39" s="1"/>
  <c r="P103" i="39"/>
  <c r="O103" i="39" s="1"/>
  <c r="R103" i="39" s="1"/>
  <c r="P104" i="39"/>
  <c r="O104" i="39" s="1"/>
  <c r="R104" i="39" s="1"/>
  <c r="P105" i="39"/>
  <c r="O105" i="39" s="1"/>
  <c r="R105" i="39" s="1"/>
  <c r="P106" i="39"/>
  <c r="O106" i="39" s="1"/>
  <c r="R106" i="39" s="1"/>
  <c r="P100" i="39"/>
  <c r="O100" i="39" s="1"/>
  <c r="R100" i="39" s="1"/>
  <c r="P89" i="39"/>
  <c r="O89" i="39" s="1"/>
  <c r="R89" i="39" s="1"/>
  <c r="P90" i="39"/>
  <c r="O90" i="39" s="1"/>
  <c r="R90" i="39" s="1"/>
  <c r="P91" i="39"/>
  <c r="O91" i="39" s="1"/>
  <c r="R91" i="39" s="1"/>
  <c r="P92" i="39"/>
  <c r="O92" i="39" s="1"/>
  <c r="R92" i="39" s="1"/>
  <c r="P93" i="39"/>
  <c r="O93" i="39" s="1"/>
  <c r="R93" i="39" s="1"/>
  <c r="P94" i="39"/>
  <c r="O94" i="39" s="1"/>
  <c r="R94" i="39" s="1"/>
  <c r="P95" i="39"/>
  <c r="O95" i="39" s="1"/>
  <c r="R95" i="39" s="1"/>
  <c r="P96" i="39"/>
  <c r="O96" i="39" s="1"/>
  <c r="R96" i="39" s="1"/>
  <c r="P97" i="39"/>
  <c r="O97" i="39" s="1"/>
  <c r="R97" i="39" s="1"/>
  <c r="P88" i="39"/>
  <c r="O88" i="39" s="1"/>
  <c r="R88" i="39" s="1"/>
  <c r="P85" i="39"/>
  <c r="O85" i="39" s="1"/>
  <c r="R85" i="39" s="1"/>
  <c r="P76" i="39"/>
  <c r="O76" i="39" s="1"/>
  <c r="R76" i="39" s="1"/>
  <c r="P77" i="39"/>
  <c r="O77" i="39" s="1"/>
  <c r="R77" i="39" s="1"/>
  <c r="P78" i="39"/>
  <c r="O78" i="39" s="1"/>
  <c r="R78" i="39" s="1"/>
  <c r="P79" i="39"/>
  <c r="O79" i="39" s="1"/>
  <c r="R79" i="39" s="1"/>
  <c r="P80" i="39"/>
  <c r="O80" i="39" s="1"/>
  <c r="R80" i="39" s="1"/>
  <c r="P81" i="39"/>
  <c r="O81" i="39" s="1"/>
  <c r="R81" i="39" s="1"/>
  <c r="P82" i="39"/>
  <c r="O82" i="39" s="1"/>
  <c r="R82" i="39" s="1"/>
  <c r="P83" i="39"/>
  <c r="O83" i="39" s="1"/>
  <c r="R83" i="39" s="1"/>
  <c r="P84" i="39"/>
  <c r="O84" i="39" s="1"/>
  <c r="R84" i="39" s="1"/>
  <c r="P75" i="39"/>
  <c r="O75" i="39" s="1"/>
  <c r="R75" i="39" s="1"/>
  <c r="P66" i="39"/>
  <c r="O66" i="39" s="1"/>
  <c r="R66" i="39" s="1"/>
  <c r="P67" i="39"/>
  <c r="O67" i="39" s="1"/>
  <c r="R67" i="39" s="1"/>
  <c r="P68" i="39"/>
  <c r="O68" i="39" s="1"/>
  <c r="R68" i="39" s="1"/>
  <c r="P69" i="39"/>
  <c r="O69" i="39" s="1"/>
  <c r="R69" i="39" s="1"/>
  <c r="P70" i="39"/>
  <c r="O70" i="39" s="1"/>
  <c r="R70" i="39" s="1"/>
  <c r="P71" i="39"/>
  <c r="O71" i="39" s="1"/>
  <c r="R71" i="39" s="1"/>
  <c r="P72" i="39"/>
  <c r="O72" i="39" s="1"/>
  <c r="R72" i="39" s="1"/>
  <c r="P65" i="39"/>
  <c r="O65" i="39" s="1"/>
  <c r="R65" i="39" s="1"/>
  <c r="P59" i="39"/>
  <c r="O59" i="39" s="1"/>
  <c r="R59" i="39" s="1"/>
  <c r="P60" i="39"/>
  <c r="O60" i="39" s="1"/>
  <c r="R60" i="39" s="1"/>
  <c r="P61" i="39"/>
  <c r="O61" i="39" s="1"/>
  <c r="R61" i="39" s="1"/>
  <c r="P62" i="39"/>
  <c r="O62" i="39" s="1"/>
  <c r="R62" i="39" s="1"/>
  <c r="P58" i="39"/>
  <c r="O58" i="39" s="1"/>
  <c r="R58" i="39" s="1"/>
  <c r="P51" i="39"/>
  <c r="O51" i="39" s="1"/>
  <c r="R51" i="39" s="1"/>
  <c r="P52" i="39"/>
  <c r="O52" i="39" s="1"/>
  <c r="R52" i="39" s="1"/>
  <c r="P53" i="39"/>
  <c r="O53" i="39" s="1"/>
  <c r="R53" i="39" s="1"/>
  <c r="P54" i="39"/>
  <c r="O54" i="39" s="1"/>
  <c r="R54" i="39" s="1"/>
  <c r="P55" i="39"/>
  <c r="O55" i="39" s="1"/>
  <c r="R55" i="39" s="1"/>
  <c r="P50" i="39"/>
  <c r="O50" i="39" s="1"/>
  <c r="R50" i="39" s="1"/>
  <c r="P47" i="39"/>
  <c r="O47" i="39" s="1"/>
  <c r="R47" i="39" s="1"/>
  <c r="P40" i="39"/>
  <c r="O40" i="39" s="1"/>
  <c r="R40" i="39" s="1"/>
  <c r="P41" i="39"/>
  <c r="O41" i="39" s="1"/>
  <c r="R41" i="39" s="1"/>
  <c r="P42" i="39"/>
  <c r="O42" i="39" s="1"/>
  <c r="R42" i="39" s="1"/>
  <c r="P43" i="39"/>
  <c r="O43" i="39" s="1"/>
  <c r="R43" i="39" s="1"/>
  <c r="P44" i="39"/>
  <c r="O44" i="39" s="1"/>
  <c r="R44" i="39" s="1"/>
  <c r="P45" i="39"/>
  <c r="O45" i="39" s="1"/>
  <c r="R45" i="39" s="1"/>
  <c r="P46" i="39"/>
  <c r="O46" i="39" s="1"/>
  <c r="R46" i="39" s="1"/>
  <c r="P39" i="39"/>
  <c r="O39" i="39" s="1"/>
  <c r="R39" i="39" s="1"/>
  <c r="P29" i="39"/>
  <c r="O29" i="39" s="1"/>
  <c r="R29" i="39" s="1"/>
  <c r="P30" i="39"/>
  <c r="O30" i="39" s="1"/>
  <c r="R30" i="39" s="1"/>
  <c r="P31" i="39"/>
  <c r="O31" i="39" s="1"/>
  <c r="R31" i="39" s="1"/>
  <c r="P32" i="39"/>
  <c r="O32" i="39" s="1"/>
  <c r="R32" i="39" s="1"/>
  <c r="P33" i="39"/>
  <c r="O33" i="39" s="1"/>
  <c r="R33" i="39" s="1"/>
  <c r="P34" i="39"/>
  <c r="O34" i="39" s="1"/>
  <c r="R34" i="39" s="1"/>
  <c r="P35" i="39"/>
  <c r="O35" i="39" s="1"/>
  <c r="R35" i="39" s="1"/>
  <c r="P36" i="39"/>
  <c r="O36" i="39" s="1"/>
  <c r="R36" i="39" s="1"/>
  <c r="P28" i="39"/>
  <c r="O28" i="39" s="1"/>
  <c r="R28" i="39" s="1"/>
  <c r="P17" i="39"/>
  <c r="O17" i="39" s="1"/>
  <c r="R17" i="39" s="1"/>
  <c r="P18" i="39"/>
  <c r="O18" i="39" s="1"/>
  <c r="R18" i="39" s="1"/>
  <c r="P19" i="39"/>
  <c r="O19" i="39" s="1"/>
  <c r="R19" i="39" s="1"/>
  <c r="P20" i="39"/>
  <c r="O20" i="39" s="1"/>
  <c r="R20" i="39" s="1"/>
  <c r="P21" i="39"/>
  <c r="O21" i="39" s="1"/>
  <c r="R21" i="39" s="1"/>
  <c r="P22" i="39"/>
  <c r="O22" i="39" s="1"/>
  <c r="R22" i="39" s="1"/>
  <c r="P23" i="39"/>
  <c r="O23" i="39" s="1"/>
  <c r="R23" i="39" s="1"/>
  <c r="P24" i="39"/>
  <c r="O24" i="39" s="1"/>
  <c r="R24" i="39" s="1"/>
  <c r="P25" i="39"/>
  <c r="O25" i="39" s="1"/>
  <c r="R25" i="39" s="1"/>
  <c r="P16" i="39"/>
  <c r="O16" i="39" s="1"/>
  <c r="R16" i="39" s="1"/>
  <c r="P5" i="39"/>
  <c r="O5" i="39" s="1"/>
  <c r="R5" i="39" s="1"/>
  <c r="P6" i="39"/>
  <c r="O6" i="39" s="1"/>
  <c r="R6" i="39" s="1"/>
  <c r="P7" i="39"/>
  <c r="O7" i="39" s="1"/>
  <c r="R7" i="39" s="1"/>
  <c r="P8" i="39"/>
  <c r="O8" i="39" s="1"/>
  <c r="R8" i="39" s="1"/>
  <c r="P9" i="39"/>
  <c r="O9" i="39" s="1"/>
  <c r="R9" i="39" s="1"/>
  <c r="P10" i="39"/>
  <c r="O10" i="39" s="1"/>
  <c r="R10" i="39" s="1"/>
  <c r="P11" i="39"/>
  <c r="O11" i="39" s="1"/>
  <c r="R11" i="39" s="1"/>
  <c r="P12" i="39"/>
  <c r="O12" i="39" s="1"/>
  <c r="R12" i="39" s="1"/>
  <c r="P13" i="39"/>
  <c r="O13" i="39" s="1"/>
  <c r="R13" i="39" s="1"/>
  <c r="P4" i="39"/>
  <c r="R4" i="39" s="1"/>
  <c r="M202" i="39"/>
  <c r="L202" i="39" s="1"/>
  <c r="Q202" i="39" s="1"/>
  <c r="S202" i="39" s="1"/>
  <c r="M203" i="39"/>
  <c r="L203" i="39" s="1"/>
  <c r="Q203" i="39" s="1"/>
  <c r="S203" i="39" s="1"/>
  <c r="M205" i="39"/>
  <c r="M207" i="39"/>
  <c r="M208" i="39"/>
  <c r="L208" i="39" s="1"/>
  <c r="Q208" i="39" s="1"/>
  <c r="S208" i="39" s="1"/>
  <c r="M209" i="39"/>
  <c r="M201" i="39"/>
  <c r="L201" i="39" s="1"/>
  <c r="Q201" i="39" s="1"/>
  <c r="S201" i="39" s="1"/>
  <c r="M192" i="39"/>
  <c r="L192" i="39" s="1"/>
  <c r="Q192" i="39" s="1"/>
  <c r="S192" i="39" s="1"/>
  <c r="M193" i="39"/>
  <c r="L193" i="39" s="1"/>
  <c r="Q193" i="39" s="1"/>
  <c r="S193" i="39" s="1"/>
  <c r="M194" i="39"/>
  <c r="L194" i="39" s="1"/>
  <c r="Q194" i="39" s="1"/>
  <c r="S194" i="39" s="1"/>
  <c r="M195" i="39"/>
  <c r="L195" i="39" s="1"/>
  <c r="Q195" i="39" s="1"/>
  <c r="S195" i="39" s="1"/>
  <c r="M196" i="39"/>
  <c r="L196" i="39" s="1"/>
  <c r="Q196" i="39" s="1"/>
  <c r="S196" i="39" s="1"/>
  <c r="M197" i="39"/>
  <c r="L197" i="39" s="1"/>
  <c r="Q197" i="39" s="1"/>
  <c r="S197" i="39" s="1"/>
  <c r="M198" i="39"/>
  <c r="L198" i="39" s="1"/>
  <c r="Q198" i="39" s="1"/>
  <c r="S198" i="39" s="1"/>
  <c r="M191" i="39"/>
  <c r="L191" i="39" s="1"/>
  <c r="Q191" i="39" s="1"/>
  <c r="S191" i="39" s="1"/>
  <c r="M180" i="39"/>
  <c r="L180" i="39" s="1"/>
  <c r="Q180" i="39" s="1"/>
  <c r="M181" i="39"/>
  <c r="L181" i="39" s="1"/>
  <c r="Q181" i="39" s="1"/>
  <c r="M182" i="39"/>
  <c r="L182" i="39" s="1"/>
  <c r="Q182" i="39" s="1"/>
  <c r="M184" i="39"/>
  <c r="L184" i="39" s="1"/>
  <c r="Q184" i="39" s="1"/>
  <c r="S184" i="39" s="1"/>
  <c r="M185" i="39"/>
  <c r="L185" i="39" s="1"/>
  <c r="Q185" i="39" s="1"/>
  <c r="S185" i="39" s="1"/>
  <c r="M186" i="39"/>
  <c r="L186" i="39" s="1"/>
  <c r="Q186" i="39" s="1"/>
  <c r="S186" i="39" s="1"/>
  <c r="M187" i="39"/>
  <c r="L187" i="39" s="1"/>
  <c r="Q187" i="39" s="1"/>
  <c r="S187" i="39" s="1"/>
  <c r="M179" i="39"/>
  <c r="L179" i="39" s="1"/>
  <c r="Q179" i="39" s="1"/>
  <c r="M170" i="39"/>
  <c r="L170" i="39" s="1"/>
  <c r="Q170" i="39" s="1"/>
  <c r="M171" i="39"/>
  <c r="L171" i="39" s="1"/>
  <c r="Q171" i="39" s="1"/>
  <c r="M172" i="39"/>
  <c r="L172" i="39" s="1"/>
  <c r="Q172" i="39" s="1"/>
  <c r="M173" i="39"/>
  <c r="L173" i="39" s="1"/>
  <c r="Q173" i="39" s="1"/>
  <c r="M175" i="39"/>
  <c r="L175" i="39" s="1"/>
  <c r="Q175" i="39" s="1"/>
  <c r="M176" i="39"/>
  <c r="L176" i="39" s="1"/>
  <c r="Q176" i="39" s="1"/>
  <c r="M169" i="39"/>
  <c r="M160" i="39"/>
  <c r="M161" i="39"/>
  <c r="L161" i="39" s="1"/>
  <c r="Q161" i="39" s="1"/>
  <c r="M162" i="39"/>
  <c r="L162" i="39" s="1"/>
  <c r="Q162" i="39" s="1"/>
  <c r="M163" i="39"/>
  <c r="L163" i="39" s="1"/>
  <c r="Q163" i="39" s="1"/>
  <c r="M164" i="39"/>
  <c r="M165" i="39"/>
  <c r="L165" i="39" s="1"/>
  <c r="Q165" i="39" s="1"/>
  <c r="M166" i="39"/>
  <c r="M159" i="39"/>
  <c r="L159" i="39" s="1"/>
  <c r="Q159" i="39" s="1"/>
  <c r="M150" i="39"/>
  <c r="L150" i="39" s="1"/>
  <c r="Q150" i="39" s="1"/>
  <c r="M151" i="39"/>
  <c r="L151" i="39" s="1"/>
  <c r="Q151" i="39" s="1"/>
  <c r="M152" i="39"/>
  <c r="L152" i="39" s="1"/>
  <c r="Q152" i="39" s="1"/>
  <c r="M153" i="39"/>
  <c r="L153" i="39" s="1"/>
  <c r="Q153" i="39" s="1"/>
  <c r="M154" i="39"/>
  <c r="M155" i="39"/>
  <c r="L155" i="39" s="1"/>
  <c r="Q155" i="39" s="1"/>
  <c r="M156" i="39"/>
  <c r="M149" i="39"/>
  <c r="L149" i="39" s="1"/>
  <c r="Q149" i="39" s="1"/>
  <c r="M140" i="39"/>
  <c r="M141" i="39"/>
  <c r="L141" i="39" s="1"/>
  <c r="Q141" i="39" s="1"/>
  <c r="M142" i="39"/>
  <c r="L142" i="39" s="1"/>
  <c r="Q142" i="39" s="1"/>
  <c r="M143" i="39"/>
  <c r="M144" i="39"/>
  <c r="M145" i="39"/>
  <c r="M146" i="39"/>
  <c r="M139" i="39"/>
  <c r="M130" i="39"/>
  <c r="L130" i="39" s="1"/>
  <c r="Q130" i="39" s="1"/>
  <c r="M131" i="39"/>
  <c r="L131" i="39" s="1"/>
  <c r="Q131" i="39" s="1"/>
  <c r="M132" i="39"/>
  <c r="L132" i="39" s="1"/>
  <c r="Q132" i="39" s="1"/>
  <c r="M133" i="39"/>
  <c r="L133" i="39" s="1"/>
  <c r="Q133" i="39" s="1"/>
  <c r="M134" i="39"/>
  <c r="L134" i="39" s="1"/>
  <c r="Q134" i="39" s="1"/>
  <c r="M135" i="39"/>
  <c r="L135" i="39" s="1"/>
  <c r="Q135" i="39" s="1"/>
  <c r="M136" i="39"/>
  <c r="L136" i="39" s="1"/>
  <c r="Q136" i="39" s="1"/>
  <c r="M129" i="39"/>
  <c r="M120" i="39"/>
  <c r="M122" i="39"/>
  <c r="L122" i="39" s="1"/>
  <c r="Q122" i="39" s="1"/>
  <c r="M123" i="39"/>
  <c r="L123" i="39" s="1"/>
  <c r="Q123" i="39" s="1"/>
  <c r="M124" i="39"/>
  <c r="L124" i="39" s="1"/>
  <c r="Q124" i="39" s="1"/>
  <c r="M125" i="39"/>
  <c r="M126" i="39"/>
  <c r="L126" i="39" s="1"/>
  <c r="Q126" i="39" s="1"/>
  <c r="M119" i="39"/>
  <c r="L119" i="39" s="1"/>
  <c r="Q119" i="39" s="1"/>
  <c r="M110" i="39"/>
  <c r="L110" i="39" s="1"/>
  <c r="Q110" i="39" s="1"/>
  <c r="M111" i="39"/>
  <c r="L111" i="39" s="1"/>
  <c r="Q111" i="39" s="1"/>
  <c r="M112" i="39"/>
  <c r="L112" i="39" s="1"/>
  <c r="Q112" i="39" s="1"/>
  <c r="M113" i="39"/>
  <c r="L113" i="39" s="1"/>
  <c r="Q113" i="39" s="1"/>
  <c r="M114" i="39"/>
  <c r="L114" i="39" s="1"/>
  <c r="Q114" i="39" s="1"/>
  <c r="M115" i="39"/>
  <c r="L115" i="39" s="1"/>
  <c r="Q115" i="39" s="1"/>
  <c r="M116" i="39"/>
  <c r="L116" i="39" s="1"/>
  <c r="Q116" i="39" s="1"/>
  <c r="M109" i="39"/>
  <c r="M101" i="39"/>
  <c r="L101" i="39" s="1"/>
  <c r="Q101" i="39" s="1"/>
  <c r="M102" i="39"/>
  <c r="L102" i="39" s="1"/>
  <c r="Q102" i="39" s="1"/>
  <c r="M103" i="39"/>
  <c r="L103" i="39" s="1"/>
  <c r="Q103" i="39" s="1"/>
  <c r="M104" i="39"/>
  <c r="L104" i="39" s="1"/>
  <c r="Q104" i="39" s="1"/>
  <c r="M105" i="39"/>
  <c r="L105" i="39" s="1"/>
  <c r="Q105" i="39" s="1"/>
  <c r="M106" i="39"/>
  <c r="L106" i="39" s="1"/>
  <c r="Q106" i="39" s="1"/>
  <c r="M89" i="39"/>
  <c r="L89" i="39" s="1"/>
  <c r="Q89" i="39" s="1"/>
  <c r="M90" i="39"/>
  <c r="M91" i="39"/>
  <c r="L91" i="39" s="1"/>
  <c r="Q91" i="39" s="1"/>
  <c r="M92" i="39"/>
  <c r="L92" i="39" s="1"/>
  <c r="Q92" i="39" s="1"/>
  <c r="M93" i="39"/>
  <c r="L93" i="39" s="1"/>
  <c r="Q93" i="39" s="1"/>
  <c r="M94" i="39"/>
  <c r="L94" i="39" s="1"/>
  <c r="Q94" i="39" s="1"/>
  <c r="M95" i="39"/>
  <c r="L95" i="39" s="1"/>
  <c r="Q95" i="39" s="1"/>
  <c r="M96" i="39"/>
  <c r="L96" i="39" s="1"/>
  <c r="Q96" i="39" s="1"/>
  <c r="M97" i="39"/>
  <c r="L97" i="39" s="1"/>
  <c r="Q97" i="39" s="1"/>
  <c r="M88" i="39"/>
  <c r="L88" i="39" s="1"/>
  <c r="Q88" i="39" s="1"/>
  <c r="M76" i="39"/>
  <c r="L76" i="39" s="1"/>
  <c r="Q76" i="39" s="1"/>
  <c r="M77" i="39"/>
  <c r="L77" i="39" s="1"/>
  <c r="Q77" i="39" s="1"/>
  <c r="M78" i="39"/>
  <c r="L78" i="39" s="1"/>
  <c r="Q78" i="39" s="1"/>
  <c r="M79" i="39"/>
  <c r="L79" i="39" s="1"/>
  <c r="Q79" i="39" s="1"/>
  <c r="M80" i="39"/>
  <c r="L80" i="39" s="1"/>
  <c r="Q80" i="39" s="1"/>
  <c r="M81" i="39"/>
  <c r="L81" i="39" s="1"/>
  <c r="Q81" i="39" s="1"/>
  <c r="M82" i="39"/>
  <c r="L82" i="39" s="1"/>
  <c r="Q82" i="39" s="1"/>
  <c r="M83" i="39"/>
  <c r="L83" i="39" s="1"/>
  <c r="Q83" i="39" s="1"/>
  <c r="M84" i="39"/>
  <c r="L84" i="39" s="1"/>
  <c r="Q84" i="39" s="1"/>
  <c r="M85" i="39"/>
  <c r="L85" i="39" s="1"/>
  <c r="Q85" i="39" s="1"/>
  <c r="M75" i="39"/>
  <c r="L75" i="39" s="1"/>
  <c r="Q75" i="39" s="1"/>
  <c r="M66" i="39"/>
  <c r="L66" i="39" s="1"/>
  <c r="Q66" i="39" s="1"/>
  <c r="M68" i="39"/>
  <c r="L68" i="39" s="1"/>
  <c r="Q68" i="39" s="1"/>
  <c r="M69" i="39"/>
  <c r="L69" i="39" s="1"/>
  <c r="Q69" i="39" s="1"/>
  <c r="M70" i="39"/>
  <c r="L70" i="39" s="1"/>
  <c r="Q70" i="39" s="1"/>
  <c r="M71" i="39"/>
  <c r="L71" i="39" s="1"/>
  <c r="Q71" i="39" s="1"/>
  <c r="M72" i="39"/>
  <c r="L72" i="39" s="1"/>
  <c r="Q72" i="39" s="1"/>
  <c r="M65" i="39"/>
  <c r="L65" i="39" s="1"/>
  <c r="Q65" i="39" s="1"/>
  <c r="M59" i="39"/>
  <c r="L59" i="39" s="1"/>
  <c r="Q59" i="39" s="1"/>
  <c r="M60" i="39"/>
  <c r="L60" i="39" s="1"/>
  <c r="Q60" i="39" s="1"/>
  <c r="M61" i="39"/>
  <c r="M62" i="39"/>
  <c r="L62" i="39" s="1"/>
  <c r="Q62" i="39" s="1"/>
  <c r="M58" i="39"/>
  <c r="L58" i="39" s="1"/>
  <c r="Q58" i="39" s="1"/>
  <c r="M51" i="39"/>
  <c r="L51" i="39" s="1"/>
  <c r="Q51" i="39" s="1"/>
  <c r="M52" i="39"/>
  <c r="L52" i="39" s="1"/>
  <c r="Q52" i="39" s="1"/>
  <c r="M53" i="39"/>
  <c r="L53" i="39" s="1"/>
  <c r="Q53" i="39" s="1"/>
  <c r="M54" i="39"/>
  <c r="L54" i="39" s="1"/>
  <c r="Q54" i="39" s="1"/>
  <c r="M55" i="39"/>
  <c r="L55" i="39" s="1"/>
  <c r="Q55" i="39" s="1"/>
  <c r="M50" i="39"/>
  <c r="M41" i="39"/>
  <c r="M42" i="39"/>
  <c r="L42" i="39" s="1"/>
  <c r="Q42" i="39" s="1"/>
  <c r="M44" i="39"/>
  <c r="L44" i="39" s="1"/>
  <c r="Q44" i="39" s="1"/>
  <c r="M45" i="39"/>
  <c r="L45" i="39" s="1"/>
  <c r="Q45" i="39" s="1"/>
  <c r="M46" i="39"/>
  <c r="L46" i="39" s="1"/>
  <c r="Q46" i="39" s="1"/>
  <c r="M47" i="39"/>
  <c r="M39" i="39"/>
  <c r="M29" i="39"/>
  <c r="M30" i="39"/>
  <c r="M31" i="39"/>
  <c r="M32" i="39"/>
  <c r="L32" i="39" s="1"/>
  <c r="Q32" i="39" s="1"/>
  <c r="M33" i="39"/>
  <c r="M35" i="39"/>
  <c r="L35" i="39" s="1"/>
  <c r="Q35" i="39" s="1"/>
  <c r="M28" i="39"/>
  <c r="L28" i="39" s="1"/>
  <c r="Q28" i="39" s="1"/>
  <c r="M17" i="39"/>
  <c r="L17" i="39" s="1"/>
  <c r="Q17" i="39" s="1"/>
  <c r="M18" i="39"/>
  <c r="L18" i="39" s="1"/>
  <c r="Q18" i="39" s="1"/>
  <c r="M19" i="39"/>
  <c r="L19" i="39" s="1"/>
  <c r="Q19" i="39" s="1"/>
  <c r="M20" i="39"/>
  <c r="L20" i="39" s="1"/>
  <c r="Q20" i="39" s="1"/>
  <c r="M21" i="39"/>
  <c r="L21" i="39" s="1"/>
  <c r="Q21" i="39" s="1"/>
  <c r="M23" i="39"/>
  <c r="L23" i="39" s="1"/>
  <c r="Q23" i="39" s="1"/>
  <c r="M24" i="39"/>
  <c r="L24" i="39" s="1"/>
  <c r="Q24" i="39" s="1"/>
  <c r="M25" i="39"/>
  <c r="L25" i="39" s="1"/>
  <c r="Q25" i="39" s="1"/>
  <c r="M16" i="39"/>
  <c r="M5" i="39"/>
  <c r="M7" i="39"/>
  <c r="L7" i="39" s="1"/>
  <c r="Q7" i="39" s="1"/>
  <c r="M8" i="39"/>
  <c r="L8" i="39" s="1"/>
  <c r="Q8" i="39" s="1"/>
  <c r="M9" i="39"/>
  <c r="M10" i="39"/>
  <c r="L10" i="39" s="1"/>
  <c r="Q10" i="39" s="1"/>
  <c r="M11" i="39"/>
  <c r="M12" i="39"/>
  <c r="M13" i="39"/>
  <c r="L13" i="39" s="1"/>
  <c r="Q13" i="39" s="1"/>
  <c r="M4" i="39"/>
  <c r="N5" i="39"/>
  <c r="N6" i="39"/>
  <c r="N7" i="39"/>
  <c r="N8" i="39"/>
  <c r="N9" i="39"/>
  <c r="N10" i="39"/>
  <c r="N11" i="39"/>
  <c r="N12" i="39"/>
  <c r="N13" i="39"/>
  <c r="N16" i="39"/>
  <c r="N17" i="39"/>
  <c r="N18" i="39"/>
  <c r="N19" i="39"/>
  <c r="N20" i="39"/>
  <c r="N21" i="39"/>
  <c r="N22" i="39"/>
  <c r="N23" i="39"/>
  <c r="N24" i="39"/>
  <c r="N25" i="39"/>
  <c r="N28" i="39"/>
  <c r="N29" i="39"/>
  <c r="N30" i="39"/>
  <c r="N31" i="39"/>
  <c r="N32" i="39"/>
  <c r="N33" i="39"/>
  <c r="N34" i="39"/>
  <c r="N35" i="39"/>
  <c r="N36" i="39"/>
  <c r="N39" i="39"/>
  <c r="N40" i="39"/>
  <c r="N41" i="39"/>
  <c r="N42" i="39"/>
  <c r="N43" i="39"/>
  <c r="N44" i="39"/>
  <c r="N45" i="39"/>
  <c r="N46" i="39"/>
  <c r="N47" i="39"/>
  <c r="N50" i="39"/>
  <c r="N51" i="39"/>
  <c r="N52" i="39"/>
  <c r="N53" i="39"/>
  <c r="N54" i="39"/>
  <c r="N55" i="39"/>
  <c r="N58" i="39"/>
  <c r="N59" i="39"/>
  <c r="N60" i="39"/>
  <c r="N61" i="39"/>
  <c r="N62" i="39"/>
  <c r="N65" i="39"/>
  <c r="N66" i="39"/>
  <c r="N67" i="39"/>
  <c r="N68" i="39"/>
  <c r="N69" i="39"/>
  <c r="N70" i="39"/>
  <c r="N71" i="39"/>
  <c r="N72" i="39"/>
  <c r="N75" i="39"/>
  <c r="N76" i="39"/>
  <c r="N77" i="39"/>
  <c r="N78" i="39"/>
  <c r="N79" i="39"/>
  <c r="N80" i="39"/>
  <c r="N81" i="39"/>
  <c r="N82" i="39"/>
  <c r="N83" i="39"/>
  <c r="N84" i="39"/>
  <c r="N85" i="39"/>
  <c r="N88" i="39"/>
  <c r="N89" i="39"/>
  <c r="N90" i="39"/>
  <c r="N91" i="39"/>
  <c r="N92" i="39"/>
  <c r="N93" i="39"/>
  <c r="N94" i="39"/>
  <c r="N95" i="39"/>
  <c r="N96" i="39"/>
  <c r="N97" i="39"/>
  <c r="N100" i="39"/>
  <c r="N101" i="39"/>
  <c r="N102" i="39"/>
  <c r="N103" i="39"/>
  <c r="N104" i="39"/>
  <c r="N105" i="39"/>
  <c r="N106" i="39"/>
  <c r="N109" i="39"/>
  <c r="N110" i="39"/>
  <c r="N111" i="39"/>
  <c r="N112" i="39"/>
  <c r="N113" i="39"/>
  <c r="N114" i="39"/>
  <c r="N115" i="39"/>
  <c r="N116" i="39"/>
  <c r="N119" i="39"/>
  <c r="N120" i="39"/>
  <c r="N122" i="39"/>
  <c r="N123" i="39"/>
  <c r="N124" i="39"/>
  <c r="N125" i="39"/>
  <c r="N126" i="39"/>
  <c r="N129" i="39"/>
  <c r="N130" i="39"/>
  <c r="N131" i="39"/>
  <c r="N132" i="39"/>
  <c r="N133" i="39"/>
  <c r="N134" i="39"/>
  <c r="N135" i="39"/>
  <c r="N136" i="39"/>
  <c r="N139" i="39"/>
  <c r="N140" i="39"/>
  <c r="N141" i="39"/>
  <c r="N142" i="39"/>
  <c r="N143" i="39"/>
  <c r="N144" i="39"/>
  <c r="N145" i="39"/>
  <c r="N146" i="39"/>
  <c r="N149" i="39"/>
  <c r="N150" i="39"/>
  <c r="N151" i="39"/>
  <c r="N152" i="39"/>
  <c r="N153" i="39"/>
  <c r="N154" i="39"/>
  <c r="N155" i="39"/>
  <c r="N156" i="39"/>
  <c r="N159" i="39"/>
  <c r="N160" i="39"/>
  <c r="N161" i="39"/>
  <c r="N162" i="39"/>
  <c r="N163" i="39"/>
  <c r="N164" i="39"/>
  <c r="N165" i="39"/>
  <c r="N166" i="39"/>
  <c r="N169" i="39"/>
  <c r="N170" i="39"/>
  <c r="N171" i="39"/>
  <c r="N172" i="39"/>
  <c r="N173" i="39"/>
  <c r="N174" i="39"/>
  <c r="N175" i="39"/>
  <c r="N176" i="39"/>
  <c r="N179" i="39"/>
  <c r="N180" i="39"/>
  <c r="N181" i="39"/>
  <c r="N182" i="39"/>
  <c r="N184" i="39"/>
  <c r="N185" i="39"/>
  <c r="N186" i="39"/>
  <c r="N187" i="39"/>
  <c r="N191" i="39"/>
  <c r="N192" i="39"/>
  <c r="N193" i="39"/>
  <c r="N194" i="39"/>
  <c r="N195" i="39"/>
  <c r="N196" i="39"/>
  <c r="N197" i="39"/>
  <c r="N198" i="39"/>
  <c r="N201" i="39"/>
  <c r="N202" i="39"/>
  <c r="N203" i="39"/>
  <c r="N205" i="39"/>
  <c r="N207" i="39"/>
  <c r="N208" i="39"/>
  <c r="N209" i="39"/>
  <c r="K16" i="39"/>
  <c r="K17" i="39"/>
  <c r="K18" i="39"/>
  <c r="K19" i="39"/>
  <c r="K20" i="39"/>
  <c r="K21" i="39"/>
  <c r="K22" i="39"/>
  <c r="K23" i="39"/>
  <c r="K24" i="39"/>
  <c r="K25" i="39"/>
  <c r="K28" i="39"/>
  <c r="K29" i="39"/>
  <c r="K30" i="39"/>
  <c r="K31" i="39"/>
  <c r="K32" i="39"/>
  <c r="K33" i="39"/>
  <c r="K34" i="39"/>
  <c r="K35" i="39"/>
  <c r="K36" i="39"/>
  <c r="K39" i="39"/>
  <c r="K40" i="39"/>
  <c r="K41" i="39"/>
  <c r="K42" i="39"/>
  <c r="K43" i="39"/>
  <c r="K44" i="39"/>
  <c r="K45" i="39"/>
  <c r="K46" i="39"/>
  <c r="K47" i="39"/>
  <c r="K50" i="39"/>
  <c r="K51" i="39"/>
  <c r="K52" i="39"/>
  <c r="K53" i="39"/>
  <c r="K54" i="39"/>
  <c r="K55" i="39"/>
  <c r="K58" i="39"/>
  <c r="K59" i="39"/>
  <c r="K60" i="39"/>
  <c r="K61" i="39"/>
  <c r="K62" i="39"/>
  <c r="K65" i="39"/>
  <c r="K66" i="39"/>
  <c r="K67" i="39"/>
  <c r="K68" i="39"/>
  <c r="K69" i="39"/>
  <c r="K70" i="39"/>
  <c r="K71" i="39"/>
  <c r="K72" i="39"/>
  <c r="K75" i="39"/>
  <c r="K76" i="39"/>
  <c r="K77" i="39"/>
  <c r="K78" i="39"/>
  <c r="K79" i="39"/>
  <c r="K80" i="39"/>
  <c r="K81" i="39"/>
  <c r="K82" i="39"/>
  <c r="K83" i="39"/>
  <c r="K84" i="39"/>
  <c r="K85" i="39"/>
  <c r="K88" i="39"/>
  <c r="K89" i="39"/>
  <c r="K90" i="39"/>
  <c r="K91" i="39"/>
  <c r="K92" i="39"/>
  <c r="K93" i="39"/>
  <c r="K94" i="39"/>
  <c r="K95" i="39"/>
  <c r="K96" i="39"/>
  <c r="K97" i="39"/>
  <c r="K100" i="39"/>
  <c r="K101" i="39"/>
  <c r="K102" i="39"/>
  <c r="K103" i="39"/>
  <c r="K104" i="39"/>
  <c r="K105" i="39"/>
  <c r="K106" i="39"/>
  <c r="K109" i="39"/>
  <c r="K110" i="39"/>
  <c r="K111" i="39"/>
  <c r="K112" i="39"/>
  <c r="K113" i="39"/>
  <c r="K114" i="39"/>
  <c r="K115" i="39"/>
  <c r="K116" i="39"/>
  <c r="K119" i="39"/>
  <c r="K120" i="39"/>
  <c r="K122" i="39"/>
  <c r="K123" i="39"/>
  <c r="K124" i="39"/>
  <c r="K125" i="39"/>
  <c r="K126" i="39"/>
  <c r="K129" i="39"/>
  <c r="K130" i="39"/>
  <c r="K131" i="39"/>
  <c r="K132" i="39"/>
  <c r="K133" i="39"/>
  <c r="K134" i="39"/>
  <c r="K135" i="39"/>
  <c r="K136" i="39"/>
  <c r="K139" i="39"/>
  <c r="K140" i="39"/>
  <c r="K141" i="39"/>
  <c r="K142" i="39"/>
  <c r="K143" i="39"/>
  <c r="K144" i="39"/>
  <c r="K145" i="39"/>
  <c r="K146" i="39"/>
  <c r="K149" i="39"/>
  <c r="K150" i="39"/>
  <c r="K151" i="39"/>
  <c r="K152" i="39"/>
  <c r="K153" i="39"/>
  <c r="K154" i="39"/>
  <c r="K155" i="39"/>
  <c r="K156" i="39"/>
  <c r="K159" i="39"/>
  <c r="K160" i="39"/>
  <c r="K161" i="39"/>
  <c r="K162" i="39"/>
  <c r="K163" i="39"/>
  <c r="K164" i="39"/>
  <c r="K165" i="39"/>
  <c r="K166" i="39"/>
  <c r="K169" i="39"/>
  <c r="K170" i="39"/>
  <c r="K171" i="39"/>
  <c r="K172" i="39"/>
  <c r="K173" i="39"/>
  <c r="K174" i="39"/>
  <c r="K175" i="39"/>
  <c r="K176" i="39"/>
  <c r="K179" i="39"/>
  <c r="K180" i="39"/>
  <c r="K181" i="39"/>
  <c r="K182" i="39"/>
  <c r="K184" i="39"/>
  <c r="K185" i="39"/>
  <c r="K186" i="39"/>
  <c r="K187" i="39"/>
  <c r="K191" i="39"/>
  <c r="K192" i="39"/>
  <c r="K193" i="39"/>
  <c r="K194" i="39"/>
  <c r="K195" i="39"/>
  <c r="K196" i="39"/>
  <c r="K197" i="39"/>
  <c r="K198" i="39"/>
  <c r="K201" i="39"/>
  <c r="K202" i="39"/>
  <c r="K203" i="39"/>
  <c r="K205" i="39"/>
  <c r="K207" i="39"/>
  <c r="K208" i="39"/>
  <c r="K209" i="39"/>
  <c r="K5" i="39"/>
  <c r="K6" i="39"/>
  <c r="K7" i="39"/>
  <c r="K8" i="39"/>
  <c r="K9" i="39"/>
  <c r="K10" i="39"/>
  <c r="K11" i="39"/>
  <c r="K12" i="39"/>
  <c r="K13" i="39"/>
  <c r="K4" i="39"/>
  <c r="S152" i="39" l="1"/>
  <c r="S134" i="39"/>
  <c r="S124" i="39"/>
  <c r="S103" i="39"/>
  <c r="S101" i="39"/>
  <c r="S82" i="39"/>
  <c r="S68" i="39"/>
  <c r="S72" i="39"/>
  <c r="S25" i="39"/>
  <c r="S70" i="39"/>
  <c r="S83" i="39"/>
  <c r="S79" i="39"/>
  <c r="S94" i="39"/>
  <c r="S105" i="39"/>
  <c r="S114" i="39"/>
  <c r="S110" i="39"/>
  <c r="S159" i="39"/>
  <c r="S163" i="39"/>
  <c r="S172" i="39"/>
  <c r="S182" i="39"/>
  <c r="S143" i="39"/>
  <c r="S47" i="39"/>
  <c r="S31" i="39"/>
  <c r="S12" i="39"/>
  <c r="S23" i="39"/>
  <c r="S18" i="39"/>
  <c r="S46" i="39"/>
  <c r="S58" i="39"/>
  <c r="S59" i="39"/>
  <c r="S21" i="39"/>
  <c r="S17" i="39"/>
  <c r="S62" i="39"/>
  <c r="S78" i="39"/>
  <c r="S93" i="39"/>
  <c r="S89" i="39"/>
  <c r="S104" i="39"/>
  <c r="S113" i="39"/>
  <c r="S119" i="39"/>
  <c r="S123" i="39"/>
  <c r="S136" i="39"/>
  <c r="S162" i="39"/>
  <c r="S176" i="39"/>
  <c r="S171" i="39"/>
  <c r="S181" i="39"/>
  <c r="S160" i="39"/>
  <c r="S146" i="39"/>
  <c r="S140" i="39"/>
  <c r="S61" i="39"/>
  <c r="S30" i="39"/>
  <c r="S39" i="39"/>
  <c r="S161" i="39"/>
  <c r="S175" i="39"/>
  <c r="S170" i="39"/>
  <c r="S180" i="39"/>
  <c r="S166" i="39"/>
  <c r="S156" i="39"/>
  <c r="S145" i="39"/>
  <c r="S139" i="39"/>
  <c r="S129" i="39"/>
  <c r="S109" i="39"/>
  <c r="S90" i="39"/>
  <c r="S41" i="39"/>
  <c r="S29" i="39"/>
  <c r="S169" i="39"/>
  <c r="S81" i="39"/>
  <c r="S77" i="39"/>
  <c r="S96" i="39"/>
  <c r="S92" i="39"/>
  <c r="S116" i="39"/>
  <c r="S112" i="39"/>
  <c r="S126" i="39"/>
  <c r="S135" i="39"/>
  <c r="S131" i="39"/>
  <c r="S155" i="39"/>
  <c r="S151" i="39"/>
  <c r="S165" i="39"/>
  <c r="S24" i="39"/>
  <c r="S19" i="39"/>
  <c r="S55" i="39"/>
  <c r="S51" i="39"/>
  <c r="S60" i="39"/>
  <c r="S71" i="39"/>
  <c r="S80" i="39"/>
  <c r="S95" i="39"/>
  <c r="S102" i="39"/>
  <c r="S115" i="39"/>
  <c r="S173" i="39"/>
  <c r="S179" i="39"/>
  <c r="S164" i="39"/>
  <c r="S154" i="39"/>
  <c r="S144" i="39"/>
  <c r="S125" i="39"/>
  <c r="S50" i="39"/>
  <c r="S33" i="39"/>
  <c r="S16" i="39"/>
  <c r="S153" i="39"/>
  <c r="S150" i="39"/>
  <c r="S149" i="39"/>
  <c r="S142" i="39"/>
  <c r="S141" i="39"/>
  <c r="S133" i="39"/>
  <c r="S132" i="39"/>
  <c r="S130" i="39"/>
  <c r="S122" i="39"/>
  <c r="S120" i="39"/>
  <c r="S111" i="39"/>
  <c r="S106" i="39"/>
  <c r="S97" i="39"/>
  <c r="S91" i="39"/>
  <c r="S85" i="39"/>
  <c r="S84" i="39"/>
  <c r="S76" i="39"/>
  <c r="S75" i="39"/>
  <c r="S69" i="39"/>
  <c r="S66" i="39"/>
  <c r="S65" i="39"/>
  <c r="S54" i="39"/>
  <c r="S53" i="39"/>
  <c r="S52" i="39"/>
  <c r="S45" i="39"/>
  <c r="S44" i="39"/>
  <c r="S42" i="39"/>
  <c r="S35" i="39"/>
  <c r="S32" i="39"/>
  <c r="S28" i="39"/>
  <c r="S20" i="39"/>
  <c r="S13" i="39"/>
  <c r="S11" i="39"/>
  <c r="S10" i="39"/>
  <c r="S9" i="39"/>
  <c r="S8" i="39"/>
  <c r="S7" i="39"/>
  <c r="S4" i="39"/>
  <c r="S210" i="39"/>
  <c r="S88" i="39"/>
  <c r="Q98" i="39"/>
  <c r="S5" i="39"/>
  <c r="I37" i="39"/>
  <c r="H6" i="38"/>
  <c r="M6" i="39" s="1"/>
  <c r="L6" i="39" s="1"/>
  <c r="Q6" i="39" s="1"/>
  <c r="S6" i="39" s="1"/>
  <c r="H30" i="38"/>
  <c r="M34" i="39" s="1"/>
  <c r="L34" i="39" s="1"/>
  <c r="Q34" i="39" s="1"/>
  <c r="S34" i="39" s="1"/>
  <c r="H82" i="38"/>
  <c r="M100" i="39" s="1"/>
  <c r="L100" i="39" s="1"/>
  <c r="Q100" i="39" s="1"/>
  <c r="S100" i="39" s="1"/>
  <c r="H55" i="38"/>
  <c r="M67" i="39" s="1"/>
  <c r="L67" i="39" s="1"/>
  <c r="Q67" i="39" s="1"/>
  <c r="S67" i="39" s="1"/>
  <c r="H34" i="38"/>
  <c r="M40" i="39" s="1"/>
  <c r="L40" i="39" s="1"/>
  <c r="Q40" i="39" s="1"/>
  <c r="S40" i="39" s="1"/>
  <c r="I80" i="40"/>
  <c r="I83" i="40"/>
  <c r="I4" i="40"/>
  <c r="I28" i="40"/>
  <c r="I66" i="40"/>
  <c r="I54" i="40"/>
  <c r="I100" i="40"/>
  <c r="I122" i="40"/>
  <c r="I32" i="40"/>
  <c r="I108" i="40"/>
  <c r="I53" i="40"/>
  <c r="I81" i="40"/>
  <c r="J9" i="44"/>
  <c r="J6" i="44"/>
  <c r="J5" i="44"/>
  <c r="J4" i="44"/>
  <c r="J3" i="44"/>
  <c r="J4" i="43"/>
  <c r="J3" i="43"/>
  <c r="J9" i="42"/>
  <c r="J8" i="42"/>
  <c r="J7" i="42"/>
  <c r="J6" i="42"/>
  <c r="J5" i="42"/>
  <c r="J4" i="42"/>
  <c r="J3" i="42"/>
  <c r="I30" i="40"/>
  <c r="M36" i="39" s="1"/>
  <c r="L36" i="39" s="1"/>
  <c r="Q36" i="39" s="1"/>
  <c r="I18" i="40"/>
  <c r="I35" i="40"/>
  <c r="H37" i="38" s="1"/>
  <c r="M43" i="39" s="1"/>
  <c r="L43" i="39" s="1"/>
  <c r="Q43" i="39" s="1"/>
  <c r="S43" i="39" s="1"/>
  <c r="I140" i="40"/>
  <c r="M174" i="39" s="1"/>
  <c r="L174" i="39" s="1"/>
  <c r="Q174" i="39" s="1"/>
  <c r="S174" i="39" s="1"/>
  <c r="I177" i="38"/>
  <c r="I176" i="38"/>
  <c r="I180" i="38" s="1"/>
  <c r="S98" i="39" l="1"/>
  <c r="I173" i="40"/>
  <c r="Q37" i="39"/>
  <c r="K6" i="8" s="1"/>
  <c r="S36" i="39"/>
  <c r="S37" i="39" s="1"/>
  <c r="E6" i="8" s="1"/>
  <c r="H20" i="38"/>
  <c r="M22" i="39" s="1"/>
  <c r="E45" i="29"/>
  <c r="J173" i="40"/>
  <c r="K6" i="20"/>
  <c r="K10" i="20" s="1"/>
  <c r="K27" i="20" s="1"/>
  <c r="E6" i="20"/>
  <c r="E10" i="20" s="1"/>
  <c r="E27" i="20" s="1"/>
  <c r="Q14" i="39"/>
  <c r="K6" i="15" s="1"/>
  <c r="Q63" i="39"/>
  <c r="K6" i="12" s="1"/>
  <c r="Q107" i="39"/>
  <c r="K6" i="21" s="1"/>
  <c r="Q147" i="39"/>
  <c r="K6" i="27" s="1"/>
  <c r="Q177" i="39"/>
  <c r="K6" i="32" s="1"/>
  <c r="Q189" i="39"/>
  <c r="K6" i="33" s="1"/>
  <c r="Q199" i="39"/>
  <c r="K6" i="34" s="1"/>
  <c r="Q210" i="39"/>
  <c r="K6" i="35" s="1"/>
  <c r="H210" i="39"/>
  <c r="H199" i="39"/>
  <c r="H189" i="39"/>
  <c r="H212" i="39" s="1"/>
  <c r="H177" i="39"/>
  <c r="H167" i="39"/>
  <c r="H157" i="39"/>
  <c r="H147" i="39"/>
  <c r="H137" i="39"/>
  <c r="H127" i="39"/>
  <c r="H117" i="39"/>
  <c r="H107" i="39"/>
  <c r="H98" i="39"/>
  <c r="H86" i="39"/>
  <c r="H73" i="39"/>
  <c r="H63" i="39"/>
  <c r="H56" i="39"/>
  <c r="H48" i="39"/>
  <c r="H37" i="39"/>
  <c r="H26" i="39"/>
  <c r="I14" i="39"/>
  <c r="E5" i="29" s="1"/>
  <c r="H14" i="39"/>
  <c r="I73" i="39"/>
  <c r="E125" i="29" s="1"/>
  <c r="I86" i="39"/>
  <c r="E145" i="29" s="1"/>
  <c r="I98" i="39"/>
  <c r="E165" i="29" s="1"/>
  <c r="E6" i="35"/>
  <c r="R210" i="39"/>
  <c r="P6" i="35" s="1"/>
  <c r="E385" i="29"/>
  <c r="S199" i="39"/>
  <c r="E6" i="34" s="1"/>
  <c r="R199" i="39"/>
  <c r="P6" i="34" s="1"/>
  <c r="I199" i="39"/>
  <c r="E365" i="29" s="1"/>
  <c r="S189" i="39"/>
  <c r="E6" i="33" s="1"/>
  <c r="R189" i="39"/>
  <c r="P6" i="33" s="1"/>
  <c r="I189" i="39"/>
  <c r="S177" i="39"/>
  <c r="E6" i="32" s="1"/>
  <c r="R177" i="39"/>
  <c r="P6" i="32" s="1"/>
  <c r="P10" i="32" s="1"/>
  <c r="P27" i="32" s="1"/>
  <c r="I177" i="39"/>
  <c r="E325" i="29" s="1"/>
  <c r="S167" i="39"/>
  <c r="E6" i="31" s="1"/>
  <c r="R167" i="39"/>
  <c r="P6" i="31" s="1"/>
  <c r="Q167" i="39"/>
  <c r="K6" i="31" s="1"/>
  <c r="I167" i="39"/>
  <c r="E305" i="29" s="1"/>
  <c r="S157" i="39"/>
  <c r="E6" i="28" s="1"/>
  <c r="R157" i="39"/>
  <c r="P6" i="28" s="1"/>
  <c r="Q157" i="39"/>
  <c r="K6" i="28" s="1"/>
  <c r="I157" i="39"/>
  <c r="E285" i="29" s="1"/>
  <c r="S147" i="39"/>
  <c r="E6" i="27" s="1"/>
  <c r="R147" i="39"/>
  <c r="P6" i="27" s="1"/>
  <c r="P14" i="27" s="1"/>
  <c r="P18" i="27" s="1"/>
  <c r="P28" i="27" s="1"/>
  <c r="I147" i="39"/>
  <c r="E265" i="29" s="1"/>
  <c r="I16" i="14" s="1"/>
  <c r="S137" i="39"/>
  <c r="E6" i="26" s="1"/>
  <c r="R137" i="39"/>
  <c r="P6" i="26" s="1"/>
  <c r="Q137" i="39"/>
  <c r="K6" i="26" s="1"/>
  <c r="I137" i="39"/>
  <c r="E245" i="29" s="1"/>
  <c r="S127" i="39"/>
  <c r="E6" i="25" s="1"/>
  <c r="R127" i="39"/>
  <c r="P6" i="25" s="1"/>
  <c r="Q127" i="39"/>
  <c r="K6" i="25" s="1"/>
  <c r="I127" i="39"/>
  <c r="E225" i="29" s="1"/>
  <c r="S117" i="39"/>
  <c r="E6" i="24" s="1"/>
  <c r="R117" i="39"/>
  <c r="P6" i="24" s="1"/>
  <c r="P10" i="24" s="1"/>
  <c r="P27" i="24" s="1"/>
  <c r="Q117" i="39"/>
  <c r="K6" i="24" s="1"/>
  <c r="I117" i="39"/>
  <c r="E205" i="29" s="1"/>
  <c r="S107" i="39"/>
  <c r="E6" i="21" s="1"/>
  <c r="R107" i="39"/>
  <c r="P6" i="21" s="1"/>
  <c r="I107" i="39"/>
  <c r="E185" i="29" s="1"/>
  <c r="R98" i="39"/>
  <c r="P6" i="20" s="1"/>
  <c r="S86" i="39"/>
  <c r="E6" i="19" s="1"/>
  <c r="R86" i="39"/>
  <c r="P6" i="19" s="1"/>
  <c r="Q86" i="39"/>
  <c r="K6" i="19" s="1"/>
  <c r="S73" i="39"/>
  <c r="E6" i="13" s="1"/>
  <c r="R73" i="39"/>
  <c r="P6" i="13" s="1"/>
  <c r="Q73" i="39"/>
  <c r="K6" i="13" s="1"/>
  <c r="S63" i="39"/>
  <c r="E6" i="12" s="1"/>
  <c r="R63" i="39"/>
  <c r="P6" i="12" s="1"/>
  <c r="P14" i="12" s="1"/>
  <c r="P18" i="12" s="1"/>
  <c r="P28" i="12" s="1"/>
  <c r="I63" i="39"/>
  <c r="E105" i="29" s="1"/>
  <c r="S56" i="39"/>
  <c r="E6" i="11" s="1"/>
  <c r="R56" i="39"/>
  <c r="P6" i="11" s="1"/>
  <c r="Q56" i="39"/>
  <c r="K6" i="11" s="1"/>
  <c r="I56" i="39"/>
  <c r="E85" i="29" s="1"/>
  <c r="S48" i="39"/>
  <c r="E6" i="9" s="1"/>
  <c r="R48" i="39"/>
  <c r="P6" i="9" s="1"/>
  <c r="Q48" i="39"/>
  <c r="K6" i="9" s="1"/>
  <c r="I48" i="39"/>
  <c r="E65" i="29" s="1"/>
  <c r="R37" i="39"/>
  <c r="P6" i="8" s="1"/>
  <c r="I26" i="39"/>
  <c r="E25" i="29" s="1"/>
  <c r="E33" i="29" s="1"/>
  <c r="R26" i="39"/>
  <c r="P6" i="4" s="1"/>
  <c r="P10" i="4" s="1"/>
  <c r="P27" i="4" s="1"/>
  <c r="R14" i="39"/>
  <c r="P6" i="15" s="1"/>
  <c r="S14" i="39"/>
  <c r="E6" i="15" s="1"/>
  <c r="E389" i="29"/>
  <c r="E369" i="29"/>
  <c r="E349" i="29"/>
  <c r="E329" i="29"/>
  <c r="E309" i="29"/>
  <c r="E289" i="29"/>
  <c r="E269" i="29"/>
  <c r="E249" i="29"/>
  <c r="E229" i="29"/>
  <c r="E209" i="29"/>
  <c r="E189" i="29"/>
  <c r="E169" i="29"/>
  <c r="E149" i="29"/>
  <c r="E129" i="29"/>
  <c r="E109" i="29"/>
  <c r="E89" i="29"/>
  <c r="E69" i="29"/>
  <c r="E49" i="29"/>
  <c r="E286" i="29"/>
  <c r="P35" i="35"/>
  <c r="P15" i="35"/>
  <c r="P13" i="35"/>
  <c r="K35" i="35"/>
  <c r="K15" i="35"/>
  <c r="K13" i="35"/>
  <c r="P35" i="34"/>
  <c r="P15" i="34"/>
  <c r="P13" i="34"/>
  <c r="K35" i="34"/>
  <c r="K15" i="34"/>
  <c r="K13" i="34"/>
  <c r="E395" i="29"/>
  <c r="E394" i="29"/>
  <c r="E386" i="29"/>
  <c r="E375" i="29"/>
  <c r="E374" i="29"/>
  <c r="E366" i="29"/>
  <c r="E355" i="29"/>
  <c r="E354" i="29"/>
  <c r="E346" i="29"/>
  <c r="E335" i="29"/>
  <c r="E334" i="29"/>
  <c r="E326" i="29"/>
  <c r="E315" i="29"/>
  <c r="E314" i="29"/>
  <c r="E306" i="29"/>
  <c r="E35" i="35"/>
  <c r="E15" i="35"/>
  <c r="E13" i="35"/>
  <c r="E35" i="34"/>
  <c r="E15" i="34"/>
  <c r="E13" i="34"/>
  <c r="P35" i="33"/>
  <c r="K35" i="33"/>
  <c r="E35" i="33"/>
  <c r="P15" i="33"/>
  <c r="K15" i="33"/>
  <c r="E15" i="33"/>
  <c r="P13" i="33"/>
  <c r="K13" i="33"/>
  <c r="E13" i="33"/>
  <c r="P35" i="32"/>
  <c r="K35" i="32"/>
  <c r="E35" i="32"/>
  <c r="P15" i="32"/>
  <c r="K15" i="32"/>
  <c r="E15" i="32"/>
  <c r="P13" i="32"/>
  <c r="K13" i="32"/>
  <c r="E13" i="32"/>
  <c r="P35" i="31"/>
  <c r="K35" i="31"/>
  <c r="E35" i="31"/>
  <c r="P15" i="31"/>
  <c r="K15" i="31"/>
  <c r="E15" i="31"/>
  <c r="P13" i="31"/>
  <c r="K13" i="31"/>
  <c r="E13" i="31"/>
  <c r="E287" i="29"/>
  <c r="E267" i="29"/>
  <c r="E247" i="29"/>
  <c r="E227" i="29"/>
  <c r="E207" i="29"/>
  <c r="E187" i="29"/>
  <c r="E167" i="29"/>
  <c r="E147" i="29"/>
  <c r="E127" i="29"/>
  <c r="E107" i="29"/>
  <c r="E387" i="29"/>
  <c r="E87" i="29"/>
  <c r="E367" i="29"/>
  <c r="E67" i="29"/>
  <c r="E347" i="29"/>
  <c r="E47" i="29"/>
  <c r="E327" i="29"/>
  <c r="E27" i="29"/>
  <c r="E307" i="29"/>
  <c r="E295" i="29"/>
  <c r="E294" i="29"/>
  <c r="E275" i="29"/>
  <c r="E274" i="29"/>
  <c r="E266" i="29"/>
  <c r="E255" i="29"/>
  <c r="E254" i="29"/>
  <c r="E246" i="29"/>
  <c r="E235" i="29"/>
  <c r="E234" i="29"/>
  <c r="E226" i="29"/>
  <c r="E215" i="29"/>
  <c r="E214" i="29"/>
  <c r="E206" i="29"/>
  <c r="E195" i="29"/>
  <c r="E194" i="29"/>
  <c r="E186" i="29"/>
  <c r="E175" i="29"/>
  <c r="E174" i="29"/>
  <c r="E166" i="29"/>
  <c r="E155" i="29"/>
  <c r="E154" i="29"/>
  <c r="E146" i="29"/>
  <c r="E135" i="29"/>
  <c r="E134" i="29"/>
  <c r="E126" i="29"/>
  <c r="E115" i="29"/>
  <c r="E114" i="29"/>
  <c r="E106" i="29"/>
  <c r="E95" i="29"/>
  <c r="E94" i="29"/>
  <c r="E86" i="29"/>
  <c r="E75" i="29"/>
  <c r="E74" i="29"/>
  <c r="E66" i="29"/>
  <c r="E55" i="29"/>
  <c r="E54" i="29"/>
  <c r="E46" i="29"/>
  <c r="E34" i="29"/>
  <c r="E26" i="29"/>
  <c r="E6" i="29"/>
  <c r="E14" i="29"/>
  <c r="K7" i="29"/>
  <c r="G16" i="14" s="1"/>
  <c r="P35" i="28"/>
  <c r="K35" i="28"/>
  <c r="E35" i="28"/>
  <c r="P15" i="28"/>
  <c r="K15" i="28"/>
  <c r="E15" i="28"/>
  <c r="P13" i="28"/>
  <c r="K13" i="28"/>
  <c r="E13" i="28"/>
  <c r="P35" i="27"/>
  <c r="K35" i="27"/>
  <c r="E35" i="27"/>
  <c r="P15" i="27"/>
  <c r="K15" i="27"/>
  <c r="E15" i="27"/>
  <c r="P13" i="27"/>
  <c r="K13" i="27"/>
  <c r="E13" i="27"/>
  <c r="P35" i="26"/>
  <c r="K35" i="26"/>
  <c r="E35" i="26"/>
  <c r="P15" i="26"/>
  <c r="K15" i="26"/>
  <c r="E15" i="26"/>
  <c r="P13" i="26"/>
  <c r="K13" i="26"/>
  <c r="E13" i="26"/>
  <c r="P35" i="25"/>
  <c r="K35" i="25"/>
  <c r="E35" i="25"/>
  <c r="P15" i="25"/>
  <c r="K15" i="25"/>
  <c r="E15" i="25"/>
  <c r="P13" i="25"/>
  <c r="K13" i="25"/>
  <c r="E13" i="25"/>
  <c r="P35" i="24"/>
  <c r="K35" i="24"/>
  <c r="E35" i="24"/>
  <c r="P15" i="24"/>
  <c r="K15" i="24"/>
  <c r="E15" i="24"/>
  <c r="P13" i="24"/>
  <c r="K13" i="24"/>
  <c r="E13" i="24"/>
  <c r="P35" i="21"/>
  <c r="P15" i="21"/>
  <c r="P13" i="21"/>
  <c r="K35" i="21"/>
  <c r="E35" i="21"/>
  <c r="K15" i="21"/>
  <c r="E15" i="21"/>
  <c r="K13" i="21"/>
  <c r="E13" i="21"/>
  <c r="P35" i="20"/>
  <c r="K35" i="20"/>
  <c r="E35" i="20"/>
  <c r="P15" i="20"/>
  <c r="K15" i="20"/>
  <c r="E15" i="20"/>
  <c r="P13" i="20"/>
  <c r="K13" i="20"/>
  <c r="E13" i="20"/>
  <c r="P35" i="19"/>
  <c r="K35" i="19"/>
  <c r="E35" i="19"/>
  <c r="P15" i="19"/>
  <c r="K15" i="19"/>
  <c r="E15" i="19"/>
  <c r="P13" i="19"/>
  <c r="K13" i="19"/>
  <c r="E13" i="19"/>
  <c r="P35" i="13"/>
  <c r="K35" i="13"/>
  <c r="E35" i="13"/>
  <c r="P15" i="13"/>
  <c r="K15" i="13"/>
  <c r="E15" i="13"/>
  <c r="P13" i="13"/>
  <c r="K13" i="13"/>
  <c r="E13" i="13"/>
  <c r="P35" i="12"/>
  <c r="K35" i="12"/>
  <c r="E35" i="12"/>
  <c r="P15" i="12"/>
  <c r="K15" i="12"/>
  <c r="E15" i="12"/>
  <c r="P13" i="12"/>
  <c r="K13" i="12"/>
  <c r="E13" i="12"/>
  <c r="P35" i="11"/>
  <c r="K35" i="11"/>
  <c r="E35" i="11"/>
  <c r="P15" i="11"/>
  <c r="K15" i="11"/>
  <c r="E15" i="11"/>
  <c r="P13" i="11"/>
  <c r="K13" i="11"/>
  <c r="E13" i="11"/>
  <c r="P35" i="9"/>
  <c r="K35" i="9"/>
  <c r="E35" i="9"/>
  <c r="P15" i="9"/>
  <c r="K15" i="9"/>
  <c r="E15" i="9"/>
  <c r="P13" i="9"/>
  <c r="K13" i="9"/>
  <c r="E13" i="9"/>
  <c r="P35" i="8"/>
  <c r="K35" i="8"/>
  <c r="E35" i="8"/>
  <c r="P15" i="8"/>
  <c r="K15" i="8"/>
  <c r="E15" i="8"/>
  <c r="P13" i="8"/>
  <c r="K13" i="8"/>
  <c r="E13" i="8"/>
  <c r="P35" i="4"/>
  <c r="K35" i="4"/>
  <c r="E35" i="4"/>
  <c r="P15" i="4"/>
  <c r="K15" i="4"/>
  <c r="E15" i="4"/>
  <c r="P13" i="4"/>
  <c r="K13" i="4"/>
  <c r="E13" i="4"/>
  <c r="P35" i="15"/>
  <c r="P15" i="15"/>
  <c r="P13" i="15"/>
  <c r="K35" i="15"/>
  <c r="K15" i="15"/>
  <c r="K13" i="15"/>
  <c r="E35" i="15"/>
  <c r="E15" i="15"/>
  <c r="E13" i="15"/>
  <c r="E345" i="29" l="1"/>
  <c r="I212" i="39"/>
  <c r="V10" i="39" s="1"/>
  <c r="J175" i="40"/>
  <c r="P10" i="9"/>
  <c r="P27" i="9" s="1"/>
  <c r="P14" i="9"/>
  <c r="P18" i="9" s="1"/>
  <c r="P28" i="9" s="1"/>
  <c r="E10" i="31"/>
  <c r="E27" i="31" s="1"/>
  <c r="J18" i="14"/>
  <c r="E14" i="31"/>
  <c r="E18" i="31" s="1"/>
  <c r="E28" i="31" s="1"/>
  <c r="K10" i="31"/>
  <c r="K27" i="31" s="1"/>
  <c r="K14" i="31"/>
  <c r="K18" i="31" s="1"/>
  <c r="K28" i="31" s="1"/>
  <c r="E14" i="11"/>
  <c r="E18" i="11" s="1"/>
  <c r="E28" i="11" s="1"/>
  <c r="E10" i="11"/>
  <c r="E27" i="11" s="1"/>
  <c r="J7" i="14"/>
  <c r="K10" i="8"/>
  <c r="K27" i="8" s="1"/>
  <c r="K14" i="8"/>
  <c r="K18" i="8" s="1"/>
  <c r="K28" i="8" s="1"/>
  <c r="E50" i="29"/>
  <c r="E310" i="29"/>
  <c r="E308" i="29" s="1"/>
  <c r="K10" i="32"/>
  <c r="K27" i="32" s="1"/>
  <c r="K14" i="32"/>
  <c r="K18" i="32" s="1"/>
  <c r="K28" i="32" s="1"/>
  <c r="L22" i="39"/>
  <c r="Q22" i="39" s="1"/>
  <c r="G9" i="14"/>
  <c r="G22" i="14"/>
  <c r="G19" i="14"/>
  <c r="G12" i="14"/>
  <c r="G6" i="14"/>
  <c r="G15" i="14"/>
  <c r="G3" i="14"/>
  <c r="G20" i="14"/>
  <c r="G14" i="14"/>
  <c r="G8" i="14"/>
  <c r="G17" i="14"/>
  <c r="G11" i="14"/>
  <c r="G7" i="14"/>
  <c r="G21" i="14"/>
  <c r="G18" i="14"/>
  <c r="G10" i="14"/>
  <c r="G4" i="14"/>
  <c r="G13" i="14"/>
  <c r="G5" i="14"/>
  <c r="E14" i="34"/>
  <c r="E18" i="34" s="1"/>
  <c r="E28" i="34" s="1"/>
  <c r="E10" i="34"/>
  <c r="E27" i="34" s="1"/>
  <c r="J21" i="14"/>
  <c r="E14" i="32"/>
  <c r="E18" i="32" s="1"/>
  <c r="E28" i="32" s="1"/>
  <c r="E10" i="32"/>
  <c r="E27" i="32" s="1"/>
  <c r="J19" i="14"/>
  <c r="J17" i="14"/>
  <c r="E14" i="28"/>
  <c r="E18" i="28" s="1"/>
  <c r="E28" i="28" s="1"/>
  <c r="E10" i="28"/>
  <c r="E27" i="28" s="1"/>
  <c r="J16" i="14"/>
  <c r="E10" i="27"/>
  <c r="E27" i="27" s="1"/>
  <c r="E14" i="27"/>
  <c r="E18" i="27" s="1"/>
  <c r="E28" i="27" s="1"/>
  <c r="J15" i="14"/>
  <c r="E14" i="26"/>
  <c r="E18" i="26" s="1"/>
  <c r="E28" i="26" s="1"/>
  <c r="E10" i="26"/>
  <c r="E27" i="26" s="1"/>
  <c r="E10" i="24"/>
  <c r="E27" i="24" s="1"/>
  <c r="E14" i="24"/>
  <c r="E18" i="24" s="1"/>
  <c r="E28" i="24" s="1"/>
  <c r="J13" i="14"/>
  <c r="J12" i="14"/>
  <c r="E14" i="21"/>
  <c r="E18" i="21" s="1"/>
  <c r="E28" i="21" s="1"/>
  <c r="E10" i="21"/>
  <c r="E27" i="21" s="1"/>
  <c r="E14" i="20"/>
  <c r="E18" i="20" s="1"/>
  <c r="E28" i="20" s="1"/>
  <c r="E31" i="20" s="1"/>
  <c r="J11" i="14"/>
  <c r="E10" i="19"/>
  <c r="E27" i="19" s="1"/>
  <c r="E14" i="19"/>
  <c r="E18" i="19" s="1"/>
  <c r="E28" i="19" s="1"/>
  <c r="J10" i="14"/>
  <c r="J9" i="14"/>
  <c r="E10" i="13"/>
  <c r="E27" i="13" s="1"/>
  <c r="E14" i="13"/>
  <c r="E18" i="13" s="1"/>
  <c r="E28" i="13" s="1"/>
  <c r="E14" i="12"/>
  <c r="E18" i="12" s="1"/>
  <c r="E28" i="12" s="1"/>
  <c r="J8" i="14"/>
  <c r="E10" i="12"/>
  <c r="E27" i="12" s="1"/>
  <c r="E10" i="9"/>
  <c r="E27" i="9" s="1"/>
  <c r="J6" i="14"/>
  <c r="E14" i="9"/>
  <c r="E18" i="9" s="1"/>
  <c r="E28" i="9" s="1"/>
  <c r="J5" i="14"/>
  <c r="E10" i="8"/>
  <c r="E27" i="8" s="1"/>
  <c r="E14" i="8"/>
  <c r="E18" i="8" s="1"/>
  <c r="E28" i="8" s="1"/>
  <c r="P10" i="34"/>
  <c r="P27" i="34" s="1"/>
  <c r="P14" i="34"/>
  <c r="P18" i="34" s="1"/>
  <c r="P28" i="34" s="1"/>
  <c r="P14" i="32"/>
  <c r="P18" i="32" s="1"/>
  <c r="P28" i="32" s="1"/>
  <c r="P31" i="32" s="1"/>
  <c r="P36" i="32" s="1"/>
  <c r="P37" i="32" s="1"/>
  <c r="E19" i="14" s="1"/>
  <c r="P10" i="31"/>
  <c r="P27" i="31" s="1"/>
  <c r="P14" i="31"/>
  <c r="P18" i="31" s="1"/>
  <c r="P28" i="31" s="1"/>
  <c r="P14" i="28"/>
  <c r="P18" i="28" s="1"/>
  <c r="P28" i="28" s="1"/>
  <c r="P10" i="28"/>
  <c r="P27" i="28" s="1"/>
  <c r="P10" i="27"/>
  <c r="P27" i="27" s="1"/>
  <c r="P31" i="27" s="1"/>
  <c r="P36" i="27" s="1"/>
  <c r="P37" i="27" s="1"/>
  <c r="E16" i="14" s="1"/>
  <c r="P10" i="26"/>
  <c r="P27" i="26" s="1"/>
  <c r="P14" i="26"/>
  <c r="P18" i="26" s="1"/>
  <c r="P28" i="26" s="1"/>
  <c r="P14" i="24"/>
  <c r="P18" i="24" s="1"/>
  <c r="P28" i="24" s="1"/>
  <c r="P31" i="24" s="1"/>
  <c r="P36" i="24" s="1"/>
  <c r="P37" i="24" s="1"/>
  <c r="E13" i="14" s="1"/>
  <c r="P14" i="21"/>
  <c r="P18" i="21" s="1"/>
  <c r="P28" i="21" s="1"/>
  <c r="P10" i="21"/>
  <c r="P27" i="21" s="1"/>
  <c r="P10" i="20"/>
  <c r="P27" i="20" s="1"/>
  <c r="P14" i="20"/>
  <c r="P18" i="20" s="1"/>
  <c r="P28" i="20" s="1"/>
  <c r="P14" i="19"/>
  <c r="P18" i="19" s="1"/>
  <c r="P28" i="19" s="1"/>
  <c r="P10" i="19"/>
  <c r="P27" i="19" s="1"/>
  <c r="P10" i="13"/>
  <c r="P27" i="13" s="1"/>
  <c r="P14" i="13"/>
  <c r="P18" i="13" s="1"/>
  <c r="P28" i="13" s="1"/>
  <c r="P10" i="12"/>
  <c r="P27" i="12" s="1"/>
  <c r="P31" i="12" s="1"/>
  <c r="P36" i="12" s="1"/>
  <c r="P37" i="12" s="1"/>
  <c r="E8" i="14" s="1"/>
  <c r="P10" i="11"/>
  <c r="P27" i="11" s="1"/>
  <c r="P14" i="11"/>
  <c r="P18" i="11" s="1"/>
  <c r="P28" i="11" s="1"/>
  <c r="P31" i="9"/>
  <c r="P36" i="9" s="1"/>
  <c r="P37" i="9" s="1"/>
  <c r="E6" i="14" s="1"/>
  <c r="P14" i="8"/>
  <c r="P18" i="8" s="1"/>
  <c r="P28" i="8" s="1"/>
  <c r="P10" i="8"/>
  <c r="P27" i="8" s="1"/>
  <c r="R212" i="39"/>
  <c r="P14" i="4"/>
  <c r="P18" i="4" s="1"/>
  <c r="P28" i="4" s="1"/>
  <c r="P31" i="4" s="1"/>
  <c r="P36" i="4" s="1"/>
  <c r="P37" i="4" s="1"/>
  <c r="E4" i="14" s="1"/>
  <c r="E10" i="35"/>
  <c r="E27" i="35" s="1"/>
  <c r="J22" i="14"/>
  <c r="E14" i="35"/>
  <c r="E18" i="35" s="1"/>
  <c r="E28" i="35" s="1"/>
  <c r="P10" i="35"/>
  <c r="P27" i="35" s="1"/>
  <c r="P14" i="35"/>
  <c r="P18" i="35" s="1"/>
  <c r="P28" i="35" s="1"/>
  <c r="K10" i="35"/>
  <c r="K27" i="35" s="1"/>
  <c r="K14" i="35"/>
  <c r="K18" i="35" s="1"/>
  <c r="K28" i="35" s="1"/>
  <c r="K10" i="34"/>
  <c r="K27" i="34" s="1"/>
  <c r="K14" i="34"/>
  <c r="K18" i="34" s="1"/>
  <c r="K28" i="34" s="1"/>
  <c r="P14" i="33"/>
  <c r="P18" i="33" s="1"/>
  <c r="P28" i="33" s="1"/>
  <c r="P10" i="33"/>
  <c r="P27" i="33" s="1"/>
  <c r="P31" i="33" s="1"/>
  <c r="P36" i="33" s="1"/>
  <c r="P37" i="33" s="1"/>
  <c r="E20" i="14" s="1"/>
  <c r="J20" i="14"/>
  <c r="E10" i="33"/>
  <c r="E27" i="33" s="1"/>
  <c r="E14" i="33"/>
  <c r="E18" i="33" s="1"/>
  <c r="E28" i="33" s="1"/>
  <c r="K14" i="33"/>
  <c r="K18" i="33" s="1"/>
  <c r="K28" i="33" s="1"/>
  <c r="K10" i="33"/>
  <c r="K27" i="33" s="1"/>
  <c r="K14" i="28"/>
  <c r="K18" i="28" s="1"/>
  <c r="K28" i="28" s="1"/>
  <c r="K10" i="28"/>
  <c r="K27" i="28" s="1"/>
  <c r="K10" i="27"/>
  <c r="K27" i="27" s="1"/>
  <c r="K14" i="27"/>
  <c r="K18" i="27" s="1"/>
  <c r="K28" i="27" s="1"/>
  <c r="K10" i="26"/>
  <c r="K27" i="26" s="1"/>
  <c r="K14" i="26"/>
  <c r="K18" i="26" s="1"/>
  <c r="K28" i="26" s="1"/>
  <c r="P14" i="25"/>
  <c r="P18" i="25" s="1"/>
  <c r="P28" i="25" s="1"/>
  <c r="P10" i="25"/>
  <c r="P27" i="25" s="1"/>
  <c r="E14" i="25"/>
  <c r="E18" i="25" s="1"/>
  <c r="E28" i="25" s="1"/>
  <c r="E10" i="25"/>
  <c r="E27" i="25" s="1"/>
  <c r="J14" i="14"/>
  <c r="K14" i="25"/>
  <c r="K18" i="25" s="1"/>
  <c r="K28" i="25" s="1"/>
  <c r="K10" i="25"/>
  <c r="K27" i="25" s="1"/>
  <c r="K14" i="24"/>
  <c r="K18" i="24" s="1"/>
  <c r="K28" i="24" s="1"/>
  <c r="K10" i="24"/>
  <c r="K27" i="24" s="1"/>
  <c r="K10" i="21"/>
  <c r="K27" i="21" s="1"/>
  <c r="K14" i="21"/>
  <c r="K18" i="21" s="1"/>
  <c r="K28" i="21" s="1"/>
  <c r="K14" i="20"/>
  <c r="K18" i="20" s="1"/>
  <c r="K28" i="20" s="1"/>
  <c r="K31" i="20" s="1"/>
  <c r="K36" i="20" s="1"/>
  <c r="K14" i="19"/>
  <c r="K18" i="19" s="1"/>
  <c r="K28" i="19" s="1"/>
  <c r="K10" i="19"/>
  <c r="K27" i="19" s="1"/>
  <c r="K10" i="13"/>
  <c r="K27" i="13" s="1"/>
  <c r="K14" i="13"/>
  <c r="K18" i="13" s="1"/>
  <c r="K28" i="13" s="1"/>
  <c r="K10" i="12"/>
  <c r="K27" i="12" s="1"/>
  <c r="K14" i="12"/>
  <c r="K18" i="12" s="1"/>
  <c r="K28" i="12" s="1"/>
  <c r="K10" i="11"/>
  <c r="K27" i="11" s="1"/>
  <c r="K14" i="11"/>
  <c r="K18" i="11" s="1"/>
  <c r="K28" i="11" s="1"/>
  <c r="K10" i="9"/>
  <c r="K27" i="9" s="1"/>
  <c r="K14" i="9"/>
  <c r="K18" i="9" s="1"/>
  <c r="K28" i="9" s="1"/>
  <c r="E14" i="15"/>
  <c r="E18" i="15" s="1"/>
  <c r="E28" i="15" s="1"/>
  <c r="E10" i="15"/>
  <c r="E27" i="15" s="1"/>
  <c r="K14" i="15"/>
  <c r="K18" i="15" s="1"/>
  <c r="K28" i="15" s="1"/>
  <c r="K10" i="15"/>
  <c r="K27" i="15" s="1"/>
  <c r="J3" i="14"/>
  <c r="P10" i="15"/>
  <c r="P27" i="15" s="1"/>
  <c r="P14" i="15"/>
  <c r="P18" i="15" s="1"/>
  <c r="P28" i="15" s="1"/>
  <c r="E393" i="29"/>
  <c r="E390" i="29"/>
  <c r="E370" i="29"/>
  <c r="E373" i="29"/>
  <c r="E350" i="29"/>
  <c r="E353" i="29"/>
  <c r="E333" i="29"/>
  <c r="E330" i="29"/>
  <c r="E313" i="29"/>
  <c r="E290" i="29"/>
  <c r="I17" i="14"/>
  <c r="E293" i="29"/>
  <c r="E270" i="29"/>
  <c r="E273" i="29"/>
  <c r="E253" i="29"/>
  <c r="E250" i="29"/>
  <c r="I15" i="14"/>
  <c r="E233" i="29"/>
  <c r="E230" i="29"/>
  <c r="E237" i="29"/>
  <c r="H14" i="14" s="1"/>
  <c r="I14" i="14"/>
  <c r="I13" i="14"/>
  <c r="E213" i="29"/>
  <c r="E210" i="29"/>
  <c r="E190" i="29"/>
  <c r="E193" i="29"/>
  <c r="I12" i="14"/>
  <c r="E173" i="29"/>
  <c r="I11" i="14"/>
  <c r="E170" i="29"/>
  <c r="I10" i="14"/>
  <c r="E153" i="29"/>
  <c r="E150" i="29"/>
  <c r="E133" i="29"/>
  <c r="E130" i="29"/>
  <c r="I9" i="14"/>
  <c r="E113" i="29"/>
  <c r="E110" i="29"/>
  <c r="I8" i="14"/>
  <c r="E90" i="29"/>
  <c r="I7" i="14"/>
  <c r="E93" i="29"/>
  <c r="I6" i="14"/>
  <c r="E70" i="29"/>
  <c r="E73" i="29"/>
  <c r="E53" i="29"/>
  <c r="I5" i="14"/>
  <c r="E48" i="29"/>
  <c r="E37" i="29"/>
  <c r="H4" i="14" s="1"/>
  <c r="E30" i="29"/>
  <c r="I4" i="14"/>
  <c r="I3" i="14"/>
  <c r="E10" i="29"/>
  <c r="E13" i="29"/>
  <c r="J177" i="38"/>
  <c r="J176" i="38"/>
  <c r="F22" i="14" l="1"/>
  <c r="F21" i="14"/>
  <c r="E31" i="34"/>
  <c r="F19" i="14"/>
  <c r="F18" i="14"/>
  <c r="F310" i="29"/>
  <c r="F17" i="14"/>
  <c r="F16" i="14"/>
  <c r="F15" i="14"/>
  <c r="F14" i="14"/>
  <c r="F13" i="14"/>
  <c r="F12" i="14"/>
  <c r="F11" i="14"/>
  <c r="F10" i="14"/>
  <c r="F9" i="14"/>
  <c r="F8" i="14"/>
  <c r="F7" i="14"/>
  <c r="F6" i="14"/>
  <c r="F5" i="14"/>
  <c r="F50" i="29"/>
  <c r="F3" i="14"/>
  <c r="F20" i="14"/>
  <c r="K31" i="28"/>
  <c r="K36" i="28" s="1"/>
  <c r="K37" i="28" s="1"/>
  <c r="K31" i="8"/>
  <c r="K36" i="8" s="1"/>
  <c r="K37" i="8" s="1"/>
  <c r="D5" i="14" s="1"/>
  <c r="K31" i="15"/>
  <c r="K36" i="15" s="1"/>
  <c r="K37" i="15" s="1"/>
  <c r="P31" i="28"/>
  <c r="P36" i="28" s="1"/>
  <c r="P37" i="28" s="1"/>
  <c r="E17" i="14" s="1"/>
  <c r="P31" i="25"/>
  <c r="P36" i="25" s="1"/>
  <c r="P37" i="25" s="1"/>
  <c r="E14" i="14" s="1"/>
  <c r="P31" i="21"/>
  <c r="P36" i="21" s="1"/>
  <c r="P37" i="21" s="1"/>
  <c r="E12" i="14" s="1"/>
  <c r="P31" i="20"/>
  <c r="P36" i="20" s="1"/>
  <c r="P37" i="20" s="1"/>
  <c r="E11" i="14" s="1"/>
  <c r="P31" i="19"/>
  <c r="P36" i="19" s="1"/>
  <c r="P37" i="19" s="1"/>
  <c r="E10" i="14" s="1"/>
  <c r="P31" i="8"/>
  <c r="P36" i="8" s="1"/>
  <c r="P37" i="8" s="1"/>
  <c r="E5" i="14" s="1"/>
  <c r="K31" i="31"/>
  <c r="K36" i="31" s="1"/>
  <c r="K37" i="31" s="1"/>
  <c r="E31" i="31"/>
  <c r="E31" i="28"/>
  <c r="E31" i="26"/>
  <c r="K31" i="26"/>
  <c r="K36" i="26" s="1"/>
  <c r="K31" i="24"/>
  <c r="K36" i="24" s="1"/>
  <c r="E36" i="24" s="1"/>
  <c r="K31" i="21"/>
  <c r="K36" i="21" s="1"/>
  <c r="K31" i="13"/>
  <c r="K36" i="13" s="1"/>
  <c r="K37" i="13" s="1"/>
  <c r="D9" i="14" s="1"/>
  <c r="E31" i="12"/>
  <c r="E31" i="11"/>
  <c r="E31" i="15"/>
  <c r="K31" i="32"/>
  <c r="K36" i="32" s="1"/>
  <c r="K37" i="32" s="1"/>
  <c r="S22" i="39"/>
  <c r="S26" i="39" s="1"/>
  <c r="Q26" i="39"/>
  <c r="E31" i="32"/>
  <c r="E31" i="35"/>
  <c r="E31" i="27"/>
  <c r="E31" i="24"/>
  <c r="E31" i="21"/>
  <c r="E31" i="19"/>
  <c r="E31" i="13"/>
  <c r="E31" i="9"/>
  <c r="E31" i="8"/>
  <c r="P31" i="34"/>
  <c r="P36" i="34" s="1"/>
  <c r="P37" i="34" s="1"/>
  <c r="E21" i="14" s="1"/>
  <c r="P31" i="31"/>
  <c r="P36" i="31" s="1"/>
  <c r="P37" i="31" s="1"/>
  <c r="E18" i="14" s="1"/>
  <c r="P31" i="26"/>
  <c r="P36" i="26" s="1"/>
  <c r="P37" i="26" s="1"/>
  <c r="E15" i="14" s="1"/>
  <c r="P31" i="13"/>
  <c r="P36" i="13" s="1"/>
  <c r="P37" i="13" s="1"/>
  <c r="E9" i="14" s="1"/>
  <c r="P31" i="11"/>
  <c r="P36" i="11" s="1"/>
  <c r="P37" i="11" s="1"/>
  <c r="E7" i="14" s="1"/>
  <c r="P31" i="35"/>
  <c r="P36" i="35" s="1"/>
  <c r="P37" i="35" s="1"/>
  <c r="E22" i="14" s="1"/>
  <c r="K31" i="35"/>
  <c r="K36" i="35" s="1"/>
  <c r="K31" i="34"/>
  <c r="K36" i="34" s="1"/>
  <c r="E31" i="33"/>
  <c r="K31" i="33"/>
  <c r="K36" i="33" s="1"/>
  <c r="K37" i="33" s="1"/>
  <c r="K31" i="27"/>
  <c r="K36" i="27" s="1"/>
  <c r="E31" i="25"/>
  <c r="K31" i="25"/>
  <c r="K36" i="25" s="1"/>
  <c r="K37" i="20"/>
  <c r="K31" i="19"/>
  <c r="K36" i="19" s="1"/>
  <c r="K31" i="12"/>
  <c r="K36" i="12" s="1"/>
  <c r="K31" i="11"/>
  <c r="K36" i="11" s="1"/>
  <c r="K37" i="11" s="1"/>
  <c r="K31" i="9"/>
  <c r="K36" i="9" s="1"/>
  <c r="P31" i="15"/>
  <c r="P36" i="15" s="1"/>
  <c r="P37" i="15" s="1"/>
  <c r="E3" i="14" s="1"/>
  <c r="E388" i="29"/>
  <c r="F390" i="29" s="1"/>
  <c r="E397" i="29"/>
  <c r="H22" i="14" s="1"/>
  <c r="I22" i="14"/>
  <c r="I21" i="14"/>
  <c r="E377" i="29"/>
  <c r="H21" i="14" s="1"/>
  <c r="E368" i="29"/>
  <c r="F370" i="29" s="1"/>
  <c r="E348" i="29"/>
  <c r="F350" i="29" s="1"/>
  <c r="I20" i="14"/>
  <c r="E357" i="29"/>
  <c r="H20" i="14" s="1"/>
  <c r="E328" i="29"/>
  <c r="F330" i="29" s="1"/>
  <c r="E337" i="29"/>
  <c r="H19" i="14" s="1"/>
  <c r="I19" i="14"/>
  <c r="E317" i="29"/>
  <c r="H18" i="14" s="1"/>
  <c r="E316" i="29"/>
  <c r="I18" i="14"/>
  <c r="E297" i="29"/>
  <c r="H17" i="14" s="1"/>
  <c r="E288" i="29"/>
  <c r="F290" i="29" s="1"/>
  <c r="E277" i="29"/>
  <c r="H16" i="14" s="1"/>
  <c r="E276" i="29"/>
  <c r="E268" i="29"/>
  <c r="F270" i="29" s="1"/>
  <c r="E248" i="29"/>
  <c r="F250" i="29" s="1"/>
  <c r="E257" i="29"/>
  <c r="H15" i="14" s="1"/>
  <c r="E228" i="29"/>
  <c r="F230" i="29" s="1"/>
  <c r="E236" i="29"/>
  <c r="E217" i="29"/>
  <c r="H13" i="14" s="1"/>
  <c r="E208" i="29"/>
  <c r="F210" i="29" s="1"/>
  <c r="E197" i="29"/>
  <c r="H12" i="14" s="1"/>
  <c r="E188" i="29"/>
  <c r="F190" i="29" s="1"/>
  <c r="E168" i="29"/>
  <c r="F170" i="29" s="1"/>
  <c r="E177" i="29"/>
  <c r="H11" i="14" s="1"/>
  <c r="E148" i="29"/>
  <c r="F150" i="29" s="1"/>
  <c r="E157" i="29"/>
  <c r="H10" i="14" s="1"/>
  <c r="E128" i="29"/>
  <c r="F130" i="29" s="1"/>
  <c r="E137" i="29"/>
  <c r="H9" i="14" s="1"/>
  <c r="E108" i="29"/>
  <c r="F110" i="29" s="1"/>
  <c r="E117" i="29"/>
  <c r="H8" i="14" s="1"/>
  <c r="E88" i="29"/>
  <c r="F90" i="29" s="1"/>
  <c r="E97" i="29"/>
  <c r="H7" i="14" s="1"/>
  <c r="E77" i="29"/>
  <c r="H6" i="14" s="1"/>
  <c r="E68" i="29"/>
  <c r="F70" i="29" s="1"/>
  <c r="E57" i="29"/>
  <c r="H5" i="14" s="1"/>
  <c r="F4" i="14"/>
  <c r="E28" i="29"/>
  <c r="F30" i="29" s="1"/>
  <c r="E36" i="29"/>
  <c r="E17" i="29"/>
  <c r="H3" i="14" s="1"/>
  <c r="E8" i="29"/>
  <c r="F10" i="29" s="1"/>
  <c r="I23" i="14" l="1"/>
  <c r="E396" i="29"/>
  <c r="E116" i="29"/>
  <c r="H23" i="14"/>
  <c r="F23" i="14"/>
  <c r="E23" i="14"/>
  <c r="E36" i="20"/>
  <c r="E36" i="28"/>
  <c r="E36" i="26"/>
  <c r="E36" i="25"/>
  <c r="E36" i="21"/>
  <c r="E37" i="8"/>
  <c r="C5" i="14" s="1"/>
  <c r="E60" i="29" s="1"/>
  <c r="E36" i="8"/>
  <c r="E36" i="32"/>
  <c r="K37" i="26"/>
  <c r="D15" i="14" s="1"/>
  <c r="K37" i="24"/>
  <c r="E37" i="24" s="1"/>
  <c r="C13" i="14" s="1"/>
  <c r="E220" i="29" s="1"/>
  <c r="K37" i="21"/>
  <c r="D12" i="14" s="1"/>
  <c r="E176" i="29"/>
  <c r="E196" i="29"/>
  <c r="K6" i="4"/>
  <c r="Q212" i="39"/>
  <c r="E6" i="4"/>
  <c r="S212" i="39"/>
  <c r="V11" i="39" s="1"/>
  <c r="E36" i="31"/>
  <c r="E36" i="13"/>
  <c r="E37" i="13" s="1"/>
  <c r="C9" i="14" s="1"/>
  <c r="E140" i="29" s="1"/>
  <c r="E36" i="35"/>
  <c r="K37" i="35"/>
  <c r="K37" i="34"/>
  <c r="E36" i="34"/>
  <c r="E36" i="33"/>
  <c r="D20" i="14"/>
  <c r="E37" i="33"/>
  <c r="C20" i="14" s="1"/>
  <c r="E360" i="29" s="1"/>
  <c r="D19" i="14"/>
  <c r="E37" i="32"/>
  <c r="C19" i="14" s="1"/>
  <c r="E340" i="29" s="1"/>
  <c r="E37" i="31"/>
  <c r="C18" i="14" s="1"/>
  <c r="E320" i="29" s="1"/>
  <c r="D18" i="14"/>
  <c r="E37" i="28"/>
  <c r="C17" i="14" s="1"/>
  <c r="E300" i="29" s="1"/>
  <c r="D17" i="14"/>
  <c r="K37" i="27"/>
  <c r="E36" i="27"/>
  <c r="K37" i="25"/>
  <c r="E37" i="25" s="1"/>
  <c r="C14" i="14" s="1"/>
  <c r="E240" i="29" s="1"/>
  <c r="D11" i="14"/>
  <c r="E37" i="20"/>
  <c r="C11" i="14" s="1"/>
  <c r="E180" i="29" s="1"/>
  <c r="K37" i="19"/>
  <c r="E36" i="19"/>
  <c r="E36" i="12"/>
  <c r="K37" i="12"/>
  <c r="E36" i="11"/>
  <c r="D7" i="14"/>
  <c r="E37" i="11"/>
  <c r="C7" i="14" s="1"/>
  <c r="E100" i="29" s="1"/>
  <c r="E36" i="9"/>
  <c r="E37" i="9" s="1"/>
  <c r="C6" i="14" s="1"/>
  <c r="E80" i="29" s="1"/>
  <c r="K37" i="9"/>
  <c r="D6" i="14" s="1"/>
  <c r="E36" i="15"/>
  <c r="E37" i="15"/>
  <c r="C3" i="14" s="1"/>
  <c r="D3" i="14"/>
  <c r="E376" i="29"/>
  <c r="E356" i="29"/>
  <c r="E336" i="29"/>
  <c r="E296" i="29"/>
  <c r="E256" i="29"/>
  <c r="E216" i="29"/>
  <c r="E156" i="29"/>
  <c r="E136" i="29"/>
  <c r="E96" i="29"/>
  <c r="E76" i="29"/>
  <c r="E56" i="29"/>
  <c r="E16" i="29"/>
  <c r="D13" i="14" l="1"/>
  <c r="E37" i="21"/>
  <c r="C12" i="14" s="1"/>
  <c r="E200" i="29" s="1"/>
  <c r="E37" i="26"/>
  <c r="C15" i="14" s="1"/>
  <c r="E260" i="29" s="1"/>
  <c r="D14" i="14"/>
  <c r="E10" i="4"/>
  <c r="E27" i="4" s="1"/>
  <c r="E14" i="4"/>
  <c r="E18" i="4" s="1"/>
  <c r="E28" i="4" s="1"/>
  <c r="J4" i="14"/>
  <c r="J23" i="14" s="1"/>
  <c r="K10" i="4"/>
  <c r="K27" i="4" s="1"/>
  <c r="K14" i="4"/>
  <c r="K18" i="4" s="1"/>
  <c r="K28" i="4" s="1"/>
  <c r="D22" i="14"/>
  <c r="E37" i="35"/>
  <c r="C22" i="14" s="1"/>
  <c r="E400" i="29" s="1"/>
  <c r="E37" i="34"/>
  <c r="C21" i="14" s="1"/>
  <c r="E380" i="29" s="1"/>
  <c r="D21" i="14"/>
  <c r="D16" i="14"/>
  <c r="E37" i="27"/>
  <c r="C16" i="14" s="1"/>
  <c r="E280" i="29" s="1"/>
  <c r="E37" i="19"/>
  <c r="C10" i="14" s="1"/>
  <c r="E160" i="29" s="1"/>
  <c r="D10" i="14"/>
  <c r="D8" i="14"/>
  <c r="E37" i="12"/>
  <c r="C8" i="14" s="1"/>
  <c r="E120" i="29" s="1"/>
  <c r="E20" i="29"/>
  <c r="K31" i="4" l="1"/>
  <c r="K36" i="4" s="1"/>
  <c r="E36" i="4" s="1"/>
  <c r="E31" i="4"/>
  <c r="K37" i="4" l="1"/>
  <c r="D4" i="14" s="1"/>
  <c r="D23" i="14" s="1"/>
  <c r="E37" i="4"/>
  <c r="C4" i="14" s="1"/>
  <c r="C23" i="14" s="1"/>
  <c r="E40" i="2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tc={E6CD5804-D7FD-4600-818D-6AC97A91BE3C}</author>
  </authors>
  <commentList>
    <comment ref="I2" authorId="0" shapeId="0" xr:uid="{E6CD5804-D7FD-4600-818D-6AC97A91BE3C}">
      <text>
        <t>[Threaded comment]
Your version of Excel allows you to read this threaded comment; however, any edits to it will get removed if the file is opened in a newer version of Excel. Learn more: https://go.microsoft.com/fwlink/?linkid=870924
Comment:
    300 user cap</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tc={7B139514-F844-48ED-B4AC-C0A0896497F6}</author>
    <author>tc={3E6E11F6-7116-4B01-9746-A8FD4021FAB9}</author>
    <author>tc={6E799472-8084-482C-84D1-D289B285857D}</author>
    <author>tc={96C315CF-0ABE-43C6-8587-49A2A92B5AA3}</author>
    <author>tc={2C75D232-FFAF-48AE-9128-4AC608B2940D}</author>
    <author>tc={9F7AB073-7E67-4798-A66A-A6B2747FAB46}</author>
    <author>tc={EC5A0555-7050-41C4-B9BC-7BA8BED0F0F0}</author>
    <author>tc={B3AC3BBD-30C3-4907-9672-BB3DF9E8BAE6}</author>
    <author>tc={E4EECEE1-1775-4BF9-9B89-DA42A10BEEE4}</author>
    <author>tc={511AFD05-2AFB-4883-92F5-A66085C35671}</author>
    <author>tc={06BA2931-DB32-4DAD-A70F-3F266AAF1B56}</author>
    <author>tc={39E7A3F0-299D-4582-B946-728D706704EA}</author>
    <author>tc={20F1D305-51E4-4FCE-BFAF-C35703508119}</author>
    <author>tc={AD1267C8-BACC-40BD-9627-05EB221E114F}</author>
    <author>tc={A81CC440-5E3C-4F60-90F8-7EF474EE4FFB}</author>
    <author>tc={C59CCB1C-5C9A-4A5E-8C31-FB909054A95C}</author>
    <author>tc={4039B391-013A-476B-B446-4EC00BDD9F64}</author>
    <author>tc={36E87CF6-206C-432A-8556-8CD4B825FD0D}</author>
  </authors>
  <commentList>
    <comment ref="H1" authorId="0" shapeId="0" xr:uid="{7B139514-F844-48ED-B4AC-C0A0896497F6}">
      <text>
        <t>[Threaded comment]
Your version of Excel allows you to read this threaded comment; however, any edits to it will get removed if the file is opened in a newer version of Excel. Learn more: https://go.microsoft.com/fwlink/?linkid=870924
Comment:
    If all the BH repair days for this BH overlap with the WQT failure period, ignore the BH repair figure. If not, add on unaccounted days here to ensure the BH repair days are considered in the final non-functioning figure (in PTDs tab).</t>
      </text>
    </comment>
    <comment ref="J1" authorId="1" shapeId="0" xr:uid="{3E6E11F6-7116-4B01-9746-A8FD4021FAB9}">
      <text>
        <t>[Threaded comment]
Your version of Excel allows you to read this threaded comment; however, any edits to it will get removed if the file is opened in a newer version of Excel. Learn more: https://go.microsoft.com/fwlink/?linkid=870924
Comment:
    If all the BH repair days for this BH overlap with the WQT failure period, ignore the BH repair figure. If not, add on unaccounted days here to ensure the BH repair days are considered in the final non-functioning figure (in PTDs tab).</t>
      </text>
    </comment>
    <comment ref="H32" authorId="2" shapeId="0" xr:uid="{6E799472-8084-482C-84D1-D289B285857D}">
      <text>
        <t>[Threaded comment]
Your version of Excel allows you to read this threaded comment; however, any edits to it will get removed if the file is opened in a newer version of Excel. Learn more: https://go.microsoft.com/fwlink/?linkid=870924
Comment:
    Downdays overlap with WQT failure dates</t>
      </text>
    </comment>
    <comment ref="J32" authorId="3" shapeId="0" xr:uid="{96C315CF-0ABE-43C6-8587-49A2A92B5AA3}">
      <text>
        <t>[Threaded comment]
Your version of Excel allows you to read this threaded comment; however, any edits to it will get removed if the file is opened in a newer version of Excel. Learn more: https://go.microsoft.com/fwlink/?linkid=870924
Comment:
    Downdays overlap with WQT failure dates</t>
      </text>
    </comment>
    <comment ref="J44" authorId="4" shapeId="0" xr:uid="{2C75D232-FFAF-48AE-9128-4AC608B2940D}">
      <text>
        <t>[Threaded comment]
Your version of Excel allows you to read this threaded comment; however, any edits to it will get removed if the file is opened in a newer version of Excel. Learn more: https://go.microsoft.com/fwlink/?linkid=870924
Comment:
    Downdays overlap with WQT failure dates</t>
      </text>
    </comment>
    <comment ref="J46" authorId="5" shapeId="0" xr:uid="{9F7AB073-7E67-4798-A66A-A6B2747FAB46}">
      <text>
        <t>[Threaded comment]
Your version of Excel allows you to read this threaded comment; however, any edits to it will get removed if the file is opened in a newer version of Excel. Learn more: https://go.microsoft.com/fwlink/?linkid=870924
Comment:
    Downdays overlap with WQT failure dates</t>
      </text>
    </comment>
    <comment ref="H56" authorId="6" shapeId="0" xr:uid="{EC5A0555-7050-41C4-B9BC-7BA8BED0F0F0}">
      <text>
        <t>[Threaded comment]
Your version of Excel allows you to read this threaded comment; however, any edits to it will get removed if the file is opened in a newer version of Excel. Learn more: https://go.microsoft.com/fwlink/?linkid=870924
Comment:
    Downdays overlap with WQT failure dates</t>
      </text>
    </comment>
    <comment ref="J57" authorId="7" shapeId="0" xr:uid="{B3AC3BBD-30C3-4907-9672-BB3DF9E8BAE6}">
      <text>
        <t>[Threaded comment]
Your version of Excel allows you to read this threaded comment; however, any edits to it will get removed if the file is opened in a newer version of Excel. Learn more: https://go.microsoft.com/fwlink/?linkid=870924
Comment:
    Downdays overlap with WQT failure dates</t>
      </text>
    </comment>
    <comment ref="H68" authorId="8" shapeId="0" xr:uid="{E4EECEE1-1775-4BF9-9B89-DA42A10BEEE4}">
      <text>
        <t>[Threaded comment]
Your version of Excel allows you to read this threaded comment; however, any edits to it will get removed if the file is opened in a newer version of Excel. Learn more: https://go.microsoft.com/fwlink/?linkid=870924
Comment:
    Downdays overlap with WQT failure dates</t>
      </text>
    </comment>
    <comment ref="J81" authorId="9" shapeId="0" xr:uid="{511AFD05-2AFB-4883-92F5-A66085C35671}">
      <text>
        <t>[Threaded comment]
Your version of Excel allows you to read this threaded comment; however, any edits to it will get removed if the file is opened in a newer version of Excel. Learn more: https://go.microsoft.com/fwlink/?linkid=870924
Comment:
    Downdays overlap with WQT failure dates</t>
      </text>
    </comment>
    <comment ref="H83" authorId="10" shapeId="0" xr:uid="{06BA2931-DB32-4DAD-A70F-3F266AAF1B56}">
      <text>
        <t>[Threaded comment]
Your version of Excel allows you to read this threaded comment; however, any edits to it will get removed if the file is opened in a newer version of Excel. Learn more: https://go.microsoft.com/fwlink/?linkid=870924
Comment:
    Downdays overlap with WQT failure dates</t>
      </text>
    </comment>
    <comment ref="H85" authorId="11" shapeId="0" xr:uid="{39E7A3F0-299D-4582-B946-728D706704EA}">
      <text>
        <t>[Threaded comment]
Your version of Excel allows you to read this threaded comment; however, any edits to it will get removed if the file is opened in a newer version of Excel. Learn more: https://go.microsoft.com/fwlink/?linkid=870924
Comment:
    Downdays overlap with WQT failure dates</t>
      </text>
    </comment>
    <comment ref="J98" authorId="12" shapeId="0" xr:uid="{20F1D305-51E4-4FCE-BFAF-C35703508119}">
      <text>
        <t>[Threaded comment]
Your version of Excel allows you to read this threaded comment; however, any edits to it will get removed if the file is opened in a newer version of Excel. Learn more: https://go.microsoft.com/fwlink/?linkid=870924
Comment:
    Downdays overlap with WQT failure dates</t>
      </text>
    </comment>
    <comment ref="H102" authorId="13" shapeId="0" xr:uid="{AD1267C8-BACC-40BD-9627-05EB221E114F}">
      <text>
        <t>[Threaded comment]
Your version of Excel allows you to read this threaded comment; however, any edits to it will get removed if the file is opened in a newer version of Excel. Learn more: https://go.microsoft.com/fwlink/?linkid=870924
Comment:
    Downdays overlap with WQT failure dates</t>
      </text>
    </comment>
    <comment ref="H110" authorId="14" shapeId="0" xr:uid="{A81CC440-5E3C-4F60-90F8-7EF474EE4FFB}">
      <text>
        <t>[Threaded comment]
Your version of Excel allows you to read this threaded comment; however, any edits to it will get removed if the file is opened in a newer version of Excel. Learn more: https://go.microsoft.com/fwlink/?linkid=870924
Comment:
    Downdays overlap with WQT failure dates</t>
      </text>
    </comment>
    <comment ref="J122" authorId="15" shapeId="0" xr:uid="{C59CCB1C-5C9A-4A5E-8C31-FB909054A95C}">
      <text>
        <t>[Threaded comment]
Your version of Excel allows you to read this threaded comment; however, any edits to it will get removed if the file is opened in a newer version of Excel. Learn more: https://go.microsoft.com/fwlink/?linkid=870924
Comment:
    Downdays overlap with WQT failure dates</t>
      </text>
    </comment>
    <comment ref="H124" authorId="16" shapeId="0" xr:uid="{4039B391-013A-476B-B446-4EC00BDD9F64}">
      <text>
        <t>[Threaded comment]
Your version of Excel allows you to read this threaded comment; however, any edits to it will get removed if the file is opened in a newer version of Excel. Learn more: https://go.microsoft.com/fwlink/?linkid=870924
Comment:
    Downdays overlap with WQT failure dates</t>
      </text>
    </comment>
    <comment ref="J125" authorId="17" shapeId="0" xr:uid="{36E87CF6-206C-432A-8556-8CD4B825FD0D}">
      <text>
        <t>[Threaded comment]
Your version of Excel allows you to read this threaded comment; however, any edits to it will get removed if the file is opened in a newer version of Excel. Learn more: https://go.microsoft.com/fwlink/?linkid=870924
Comment:
    Downdays overlap with WQT failure dates</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tc={558CF2AA-EE83-42DD-9A10-C76623B7BF61}</author>
    <author>tc={B49B1B78-B1DF-4CD0-B82D-FE1752AC5CB5}</author>
    <author>tc={0C57EA2E-C8EE-4AC0-831E-57872E216752}</author>
  </authors>
  <commentList>
    <comment ref="J3" authorId="0" shapeId="0" xr:uid="{558CF2AA-EE83-42DD-9A10-C76623B7BF61}">
      <text>
        <t>[Threaded comment]
Your version of Excel allows you to read this threaded comment; however, any edits to it will get removed if the file is opened in a newer version of Excel. Learn more: https://go.microsoft.com/fwlink/?linkid=870924
Comment:
    Partly in previous MP</t>
      </text>
    </comment>
    <comment ref="J5" authorId="1" shapeId="0" xr:uid="{B49B1B78-B1DF-4CD0-B82D-FE1752AC5CB5}">
      <text>
        <t>[Threaded comment]
Your version of Excel allows you to read this threaded comment; however, any edits to it will get removed if the file is opened in a newer version of Excel. Learn more: https://go.microsoft.com/fwlink/?linkid=870924
Comment:
    Partly in MP5</t>
      </text>
    </comment>
    <comment ref="J6" authorId="2" shapeId="0" xr:uid="{0C57EA2E-C8EE-4AC0-831E-57872E216752}">
      <text>
        <t>[Threaded comment]
Your version of Excel allows you to read this threaded comment; however, any edits to it will get removed if the file is opened in a newer version of Excel. Learn more: https://go.microsoft.com/fwlink/?linkid=870924
Comment:
    Partly in MP5</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tc={134D7C91-46EB-4BFD-8849-2739AC11EDD1}</author>
    <author>tc={DB46DD86-BE92-4BC3-96E0-8953FD0CA9F2}</author>
    <author>tc={ADC45C33-C04D-4357-80BB-785DB46C1AC3}</author>
  </authors>
  <commentList>
    <comment ref="E23" authorId="0" shapeId="0" xr:uid="{134D7C91-46EB-4BFD-8849-2739AC11EDD1}">
      <text>
        <t>[Threaded comment]
Your version of Excel allows you to read this threaded comment; however, any edits to it will get removed if the file is opened in a newer version of Excel. Learn more: https://go.microsoft.com/fwlink/?linkid=870924
Comment:
    AR5 figure used from 01/01/2021</t>
      </text>
    </comment>
    <comment ref="K23" authorId="1" shapeId="0" xr:uid="{DB46DD86-BE92-4BC3-96E0-8953FD0CA9F2}">
      <text>
        <t>[Threaded comment]
Your version of Excel allows you to read this threaded comment; however, any edits to it will get removed if the file is opened in a newer version of Excel. Learn more: https://go.microsoft.com/fwlink/?linkid=870924
Comment:
    AR4</t>
      </text>
    </comment>
    <comment ref="P23" authorId="2" shapeId="0" xr:uid="{ADC45C33-C04D-4357-80BB-785DB46C1AC3}">
      <text>
        <t>[Threaded comment]
Your version of Excel allows you to read this threaded comment; however, any edits to it will get removed if the file is opened in a newer version of Excel. Learn more: https://go.microsoft.com/fwlink/?linkid=870924
Comment:
    AR5</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<sst xmlns="http://schemas.openxmlformats.org/spreadsheetml/2006/main" count="28534" uniqueCount="891">
  <si>
    <t>GS ID</t>
  </si>
  <si>
    <t>SDG 13 ERs Total</t>
  </si>
  <si>
    <t>2021 ERs</t>
  </si>
  <si>
    <t>SDG3 P,safe</t>
  </si>
  <si>
    <t>SDG6 P,access</t>
  </si>
  <si>
    <r>
      <t>P</t>
    </r>
    <r>
      <rPr>
        <i/>
        <vertAlign val="subscript"/>
        <sz val="11"/>
        <color theme="1"/>
        <rFont val="Avenir Book"/>
      </rPr>
      <t>y</t>
    </r>
  </si>
  <si>
    <t>PTD Total</t>
  </si>
  <si>
    <t>GS5106</t>
  </si>
  <si>
    <t>GS5186</t>
  </si>
  <si>
    <t>GS5187</t>
  </si>
  <si>
    <t>GS5188</t>
  </si>
  <si>
    <t>GS5189</t>
  </si>
  <si>
    <t>GS5190</t>
  </si>
  <si>
    <t>GS5191</t>
  </si>
  <si>
    <t>GS5192</t>
  </si>
  <si>
    <t>GS5193</t>
  </si>
  <si>
    <t>GS5194</t>
  </si>
  <si>
    <t>GS5196</t>
  </si>
  <si>
    <t>GS5197</t>
  </si>
  <si>
    <t>GS6349</t>
  </si>
  <si>
    <t>GS6350</t>
  </si>
  <si>
    <t>GS6351</t>
  </si>
  <si>
    <t>GS7362</t>
  </si>
  <si>
    <t>GS7363</t>
  </si>
  <si>
    <t>GS7364</t>
  </si>
  <si>
    <t>GS7365</t>
  </si>
  <si>
    <t>GS7366</t>
  </si>
  <si>
    <t>Total</t>
  </si>
  <si>
    <t>Borehole ID</t>
  </si>
  <si>
    <t>Date of Rehabilitation</t>
  </si>
  <si>
    <t>Pump Model</t>
  </si>
  <si>
    <t>Lat</t>
  </si>
  <si>
    <t>Long</t>
  </si>
  <si>
    <t>PTDs 2021</t>
  </si>
  <si>
    <t>Total PTDs</t>
  </si>
  <si>
    <t>VPA 71 - GS5106</t>
  </si>
  <si>
    <t>LAN001</t>
  </si>
  <si>
    <t>Aderolongo</t>
  </si>
  <si>
    <t>India Mark II</t>
  </si>
  <si>
    <t>LAN002</t>
  </si>
  <si>
    <t>Awito</t>
  </si>
  <si>
    <t>LAN003</t>
  </si>
  <si>
    <t>Ejang</t>
  </si>
  <si>
    <t>LAN004</t>
  </si>
  <si>
    <t>Kulu Omara</t>
  </si>
  <si>
    <t>LAN005</t>
  </si>
  <si>
    <t>Te-Cwao</t>
  </si>
  <si>
    <t>LAN006</t>
  </si>
  <si>
    <t>St Paul Amoi</t>
  </si>
  <si>
    <t>LAN007</t>
  </si>
  <si>
    <t>Acilkom</t>
  </si>
  <si>
    <t>LAN008</t>
  </si>
  <si>
    <t>Awelogei</t>
  </si>
  <si>
    <t>LAN009</t>
  </si>
  <si>
    <t>Aber</t>
  </si>
  <si>
    <t>LAN010</t>
  </si>
  <si>
    <t>Kongotye</t>
  </si>
  <si>
    <t>VPA 72 - GS5186</t>
  </si>
  <si>
    <t>LAN011</t>
  </si>
  <si>
    <t>Aduru</t>
  </si>
  <si>
    <t>LAN012</t>
  </si>
  <si>
    <t>Apel II</t>
  </si>
  <si>
    <t>LAN013</t>
  </si>
  <si>
    <t>Apur B</t>
  </si>
  <si>
    <t>LAN014</t>
  </si>
  <si>
    <t>Te-Abwolo</t>
  </si>
  <si>
    <t>LAN015</t>
  </si>
  <si>
    <t>Amunga SW</t>
  </si>
  <si>
    <t>LAN016</t>
  </si>
  <si>
    <t>Amunga P/S</t>
  </si>
  <si>
    <t>LAN017</t>
  </si>
  <si>
    <t>Kulu Okani</t>
  </si>
  <si>
    <t>LAN018</t>
  </si>
  <si>
    <t>Kulu Eluk</t>
  </si>
  <si>
    <t>LAN019</t>
  </si>
  <si>
    <t>Alito T/C</t>
  </si>
  <si>
    <t>LAN020</t>
  </si>
  <si>
    <t>Otkwac Amalo</t>
  </si>
  <si>
    <t>VPA 73 - GS5187</t>
  </si>
  <si>
    <t>LAN021</t>
  </si>
  <si>
    <t>Tangala</t>
  </si>
  <si>
    <t>LAN022</t>
  </si>
  <si>
    <t>Otikokin</t>
  </si>
  <si>
    <t>LAN023</t>
  </si>
  <si>
    <t>Aliwok</t>
  </si>
  <si>
    <t>LAN024</t>
  </si>
  <si>
    <t>Atelela</t>
  </si>
  <si>
    <t>LAN025</t>
  </si>
  <si>
    <t>Awat 'A'</t>
  </si>
  <si>
    <t>LAN026</t>
  </si>
  <si>
    <t>Center Lira</t>
  </si>
  <si>
    <t>LAN027</t>
  </si>
  <si>
    <t>Abongo Ipale</t>
  </si>
  <si>
    <t>LAN028</t>
  </si>
  <si>
    <t>Apuru</t>
  </si>
  <si>
    <t>LAN029</t>
  </si>
  <si>
    <t>Bar Ibule</t>
  </si>
  <si>
    <t>VPA 74 - GS5188</t>
  </si>
  <si>
    <t>LAN030</t>
  </si>
  <si>
    <t>Adak</t>
  </si>
  <si>
    <t>LAN031</t>
  </si>
  <si>
    <t>Abucero</t>
  </si>
  <si>
    <t>LAN032</t>
  </si>
  <si>
    <t>Akwac A</t>
  </si>
  <si>
    <t>LAN033</t>
  </si>
  <si>
    <t>Awonayap A</t>
  </si>
  <si>
    <t>LAN034</t>
  </si>
  <si>
    <t>Baropiro</t>
  </si>
  <si>
    <t>LAN035</t>
  </si>
  <si>
    <t>Baroceco</t>
  </si>
  <si>
    <t>LAN036</t>
  </si>
  <si>
    <t>Barabolo</t>
  </si>
  <si>
    <t>LAN037</t>
  </si>
  <si>
    <t>Baralegi</t>
  </si>
  <si>
    <t>LAN038</t>
  </si>
  <si>
    <t>Anyonomac</t>
  </si>
  <si>
    <t>VPA 75 - GS5189</t>
  </si>
  <si>
    <t>LAN039</t>
  </si>
  <si>
    <t>Apala 'A'</t>
  </si>
  <si>
    <t>LAN040</t>
  </si>
  <si>
    <t>Telela</t>
  </si>
  <si>
    <t>LAN041</t>
  </si>
  <si>
    <t>Lwala</t>
  </si>
  <si>
    <t>LAN042</t>
  </si>
  <si>
    <t>Okar</t>
  </si>
  <si>
    <t>36°n 0473187</t>
  </si>
  <si>
    <t>Utm 0251111</t>
  </si>
  <si>
    <t>LAN043</t>
  </si>
  <si>
    <t>Araodyang</t>
  </si>
  <si>
    <t>36°n 0485883</t>
  </si>
  <si>
    <t>Utm 0261113</t>
  </si>
  <si>
    <t>LAN044</t>
  </si>
  <si>
    <t>Teyago</t>
  </si>
  <si>
    <t>36°n 0458008</t>
  </si>
  <si>
    <t>Utm 0247089</t>
  </si>
  <si>
    <t>VPA 76 - GS5190</t>
  </si>
  <si>
    <t>LAN045</t>
  </si>
  <si>
    <t>Corner Apii</t>
  </si>
  <si>
    <t>36°n 0476597</t>
  </si>
  <si>
    <t>Utm 0253321</t>
  </si>
  <si>
    <t>LAN046</t>
  </si>
  <si>
    <t>Alake</t>
  </si>
  <si>
    <t>36°n 0478611</t>
  </si>
  <si>
    <t>Utm 0259847</t>
  </si>
  <si>
    <t>LAN047</t>
  </si>
  <si>
    <t>Omerogweno</t>
  </si>
  <si>
    <t>36°n 0480549</t>
  </si>
  <si>
    <t>Utm 0260701</t>
  </si>
  <si>
    <t>LAN048</t>
  </si>
  <si>
    <t>Apala Telela</t>
  </si>
  <si>
    <t>36°n 0476848</t>
  </si>
  <si>
    <t>Utm 0255718</t>
  </si>
  <si>
    <t>LAN049</t>
  </si>
  <si>
    <t>Abur</t>
  </si>
  <si>
    <t>36°n 0457108</t>
  </si>
  <si>
    <t>Utm 0245131</t>
  </si>
  <si>
    <t>VPA 77 - GS5191</t>
  </si>
  <si>
    <t>LAN050</t>
  </si>
  <si>
    <t>Abuka 'A'</t>
  </si>
  <si>
    <t>36°n 0485711</t>
  </si>
  <si>
    <t>Utm 0262964</t>
  </si>
  <si>
    <t>LAN051</t>
  </si>
  <si>
    <t>Abolonyero</t>
  </si>
  <si>
    <t>36°n 0470447</t>
  </si>
  <si>
    <t>Utm 0252788</t>
  </si>
  <si>
    <t>LAN052</t>
  </si>
  <si>
    <t>Awiro</t>
  </si>
  <si>
    <t>36°n 0476441</t>
  </si>
  <si>
    <t>Utm 0259761</t>
  </si>
  <si>
    <t>LAN053</t>
  </si>
  <si>
    <t>Abak</t>
  </si>
  <si>
    <t>36°n 0472023</t>
  </si>
  <si>
    <t>Utm 0252386</t>
  </si>
  <si>
    <t>LAN054</t>
  </si>
  <si>
    <t>Atop</t>
  </si>
  <si>
    <t>36°n 0471743</t>
  </si>
  <si>
    <t>Utm 0257386</t>
  </si>
  <si>
    <t>LAN055</t>
  </si>
  <si>
    <t>Amoli</t>
  </si>
  <si>
    <t>36°n 0481327</t>
  </si>
  <si>
    <t>Utm 0259985</t>
  </si>
  <si>
    <t>LAN056</t>
  </si>
  <si>
    <t>Awili</t>
  </si>
  <si>
    <t>LAN057</t>
  </si>
  <si>
    <t>Witim</t>
  </si>
  <si>
    <t>36°n 0489643</t>
  </si>
  <si>
    <t>Utm 0258451</t>
  </si>
  <si>
    <t>VPA 78 - GS5192</t>
  </si>
  <si>
    <t>LAN058</t>
  </si>
  <si>
    <t>Akaidebe</t>
  </si>
  <si>
    <t>LAN059</t>
  </si>
  <si>
    <t>Odoo Jeremiah</t>
  </si>
  <si>
    <t>LAN060</t>
  </si>
  <si>
    <t>Okoto</t>
  </si>
  <si>
    <t>LAN061</t>
  </si>
  <si>
    <t>Olengo 'A'</t>
  </si>
  <si>
    <t>LAN062</t>
  </si>
  <si>
    <t>Tem Gumi</t>
  </si>
  <si>
    <t>LAN063</t>
  </si>
  <si>
    <t>Omino</t>
  </si>
  <si>
    <t>LAN064</t>
  </si>
  <si>
    <t>Atwako 'B'</t>
  </si>
  <si>
    <t>LAN065</t>
  </si>
  <si>
    <t>Otoro</t>
  </si>
  <si>
    <t>LAN066</t>
  </si>
  <si>
    <t>Aminalucu</t>
  </si>
  <si>
    <t>LAN067</t>
  </si>
  <si>
    <t>Aminakech</t>
  </si>
  <si>
    <t>LAN068</t>
  </si>
  <si>
    <t>Awiotang</t>
  </si>
  <si>
    <t>VPA 79 - GS5193</t>
  </si>
  <si>
    <t>LAN069</t>
  </si>
  <si>
    <t>Acede</t>
  </si>
  <si>
    <t>LAN070</t>
  </si>
  <si>
    <t>Aming</t>
  </si>
  <si>
    <t>LAN071</t>
  </si>
  <si>
    <t>Alango</t>
  </si>
  <si>
    <t>36° n 0506182</t>
  </si>
  <si>
    <t>Utm 0266782</t>
  </si>
  <si>
    <t>LAN072</t>
  </si>
  <si>
    <t>Onger</t>
  </si>
  <si>
    <t>36° n 0529127</t>
  </si>
  <si>
    <t>Utm 0278322</t>
  </si>
  <si>
    <t>LAN073</t>
  </si>
  <si>
    <t>Aminogwang</t>
  </si>
  <si>
    <t xml:space="preserve">36° n 0532997  </t>
  </si>
  <si>
    <t>Utm 0276073</t>
  </si>
  <si>
    <t>LAN074</t>
  </si>
  <si>
    <t>Ilera</t>
  </si>
  <si>
    <t>36° n 0525340</t>
  </si>
  <si>
    <t>Utm 0270773</t>
  </si>
  <si>
    <t>LAN075</t>
  </si>
  <si>
    <t>Te-Ebule</t>
  </si>
  <si>
    <t>LAN076</t>
  </si>
  <si>
    <t>Te-Yao</t>
  </si>
  <si>
    <t>36° n 0521411</t>
  </si>
  <si>
    <t>Utm 0269734</t>
  </si>
  <si>
    <t>LAN077</t>
  </si>
  <si>
    <t>Nyamkere</t>
  </si>
  <si>
    <t>36°n 0460637</t>
  </si>
  <si>
    <t>Utm 0242240</t>
  </si>
  <si>
    <t>LAN078</t>
  </si>
  <si>
    <t>Abiting</t>
  </si>
  <si>
    <t>Utm 0263714</t>
  </si>
  <si>
    <t>VPA 80 - GS5194</t>
  </si>
  <si>
    <t>LAN079</t>
  </si>
  <si>
    <t>Alilo</t>
  </si>
  <si>
    <t>36°n 0451425</t>
  </si>
  <si>
    <t>Utm 0273926</t>
  </si>
  <si>
    <t>LAN080</t>
  </si>
  <si>
    <t>Ayile</t>
  </si>
  <si>
    <t>36°n 0480606</t>
  </si>
  <si>
    <t>Utm 0263029</t>
  </si>
  <si>
    <t>LAN081</t>
  </si>
  <si>
    <t>Aton</t>
  </si>
  <si>
    <t>LAN082</t>
  </si>
  <si>
    <t>Lela Opuk</t>
  </si>
  <si>
    <t>36° n 04999297</t>
  </si>
  <si>
    <t>Utm 0260489</t>
  </si>
  <si>
    <t>LAN083</t>
  </si>
  <si>
    <t>Alango Okwangole</t>
  </si>
  <si>
    <t>36° n 0530424</t>
  </si>
  <si>
    <t>Utm 0271578</t>
  </si>
  <si>
    <t>LAN084</t>
  </si>
  <si>
    <t>Amakilaka</t>
  </si>
  <si>
    <t>36° n 0505406</t>
  </si>
  <si>
    <t>Utm 0262157</t>
  </si>
  <si>
    <t>LAN085</t>
  </si>
  <si>
    <t>Ober</t>
  </si>
  <si>
    <t>36° n 0502338</t>
  </si>
  <si>
    <t> Utm 0258631</t>
  </si>
  <si>
    <t>VPA 82 - GS5196</t>
  </si>
  <si>
    <t>LAN087</t>
  </si>
  <si>
    <t>Abongoawobe</t>
  </si>
  <si>
    <t>36°N0503127</t>
  </si>
  <si>
    <t>LAN088</t>
  </si>
  <si>
    <t>Abuabura</t>
  </si>
  <si>
    <t>36°N0529026</t>
  </si>
  <si>
    <t>LAN089</t>
  </si>
  <si>
    <t>Adagawaka</t>
  </si>
  <si>
    <t>36°N0504198</t>
  </si>
  <si>
    <t>LAN090</t>
  </si>
  <si>
    <t>Agali Alingadyel</t>
  </si>
  <si>
    <t>36°N0528294</t>
  </si>
  <si>
    <t>LAN091</t>
  </si>
  <si>
    <t>Akom</t>
  </si>
  <si>
    <t>36°N0512312</t>
  </si>
  <si>
    <t>LAN092</t>
  </si>
  <si>
    <t>Alela</t>
  </si>
  <si>
    <t>36°N0542810</t>
  </si>
  <si>
    <t>LAN093</t>
  </si>
  <si>
    <t>Arwenyo</t>
  </si>
  <si>
    <t>36°N0508281</t>
  </si>
  <si>
    <t>LAN094</t>
  </si>
  <si>
    <t>Aweodiko</t>
  </si>
  <si>
    <t>36°N0517215</t>
  </si>
  <si>
    <t>VPA 83 - GS5197</t>
  </si>
  <si>
    <t>LAN095</t>
  </si>
  <si>
    <t>Ilera Amintenyo</t>
  </si>
  <si>
    <t>36°N0523486</t>
  </si>
  <si>
    <t>LAN096</t>
  </si>
  <si>
    <t>Otongere B</t>
  </si>
  <si>
    <t>36°N0507554</t>
  </si>
  <si>
    <t>LAN097</t>
  </si>
  <si>
    <t>Teyao Aluti</t>
  </si>
  <si>
    <t>LAN098</t>
  </si>
  <si>
    <t>Okeda A</t>
  </si>
  <si>
    <t>36°N0509794</t>
  </si>
  <si>
    <t>LAN099</t>
  </si>
  <si>
    <t>Okeorkok</t>
  </si>
  <si>
    <t>36°N0520177</t>
  </si>
  <si>
    <t>LAN100</t>
  </si>
  <si>
    <t>Okum</t>
  </si>
  <si>
    <t>36°N0545530</t>
  </si>
  <si>
    <t>LAN101</t>
  </si>
  <si>
    <t>Olarolobo</t>
  </si>
  <si>
    <t>36°N0515629</t>
  </si>
  <si>
    <t>LAN102</t>
  </si>
  <si>
    <t>Oloakero</t>
  </si>
  <si>
    <t>36°N0521164</t>
  </si>
  <si>
    <t>VPA 139 - GS6349</t>
  </si>
  <si>
    <t>LAN103</t>
  </si>
  <si>
    <t>Acoke</t>
  </si>
  <si>
    <t>36°N0526282</t>
  </si>
  <si>
    <t>LAN104</t>
  </si>
  <si>
    <t>Obalodeo</t>
  </si>
  <si>
    <t>36°N0523418</t>
  </si>
  <si>
    <t>LAN105</t>
  </si>
  <si>
    <t>Teyao Aloi</t>
  </si>
  <si>
    <t>36°N0525029</t>
  </si>
  <si>
    <t>LAN106</t>
  </si>
  <si>
    <t>Aduru Okwangole</t>
  </si>
  <si>
    <t>33° 00.100</t>
  </si>
  <si>
    <t>02°23.779</t>
  </si>
  <si>
    <t>LAN107</t>
  </si>
  <si>
    <t>Obal</t>
  </si>
  <si>
    <t>36°N0499561</t>
  </si>
  <si>
    <t>LAN108</t>
  </si>
  <si>
    <t>Akwac B</t>
  </si>
  <si>
    <t>33° 04.985</t>
  </si>
  <si>
    <t>02°34.586</t>
  </si>
  <si>
    <t>LAN109</t>
  </si>
  <si>
    <t>Yabwangi</t>
  </si>
  <si>
    <t>33° 07.646</t>
  </si>
  <si>
    <t>02°36.456</t>
  </si>
  <si>
    <t>LAN110</t>
  </si>
  <si>
    <t>Aloi 'A'</t>
  </si>
  <si>
    <t>33° 11.197</t>
  </si>
  <si>
    <t>02°15.745</t>
  </si>
  <si>
    <t>VPA 140 - GS6350</t>
  </si>
  <si>
    <t>LAN111</t>
  </si>
  <si>
    <t>Alumeri</t>
  </si>
  <si>
    <t>33° 10.183</t>
  </si>
  <si>
    <t>02°33.113</t>
  </si>
  <si>
    <t>LAN112</t>
  </si>
  <si>
    <t>Amintato B</t>
  </si>
  <si>
    <t>32°  50.848</t>
  </si>
  <si>
    <t>02° 26.563</t>
  </si>
  <si>
    <t>LAN113</t>
  </si>
  <si>
    <t>Amonomito</t>
  </si>
  <si>
    <t>33° 01.364</t>
  </si>
  <si>
    <t>02° 24.117</t>
  </si>
  <si>
    <t>LAN114</t>
  </si>
  <si>
    <t>Apado</t>
  </si>
  <si>
    <t>33° 01.335</t>
  </si>
  <si>
    <t>02°25.595</t>
  </si>
  <si>
    <t>LAN115</t>
  </si>
  <si>
    <t>Awiny</t>
  </si>
  <si>
    <t>33° 00.322</t>
  </si>
  <si>
    <t>02° 22.752</t>
  </si>
  <si>
    <t>LAN116</t>
  </si>
  <si>
    <t>Ayitatwon</t>
  </si>
  <si>
    <t>32° 51.074</t>
  </si>
  <si>
    <t>02°28.725</t>
  </si>
  <si>
    <t>LAN117</t>
  </si>
  <si>
    <t>Bung</t>
  </si>
  <si>
    <t>32°  46.983</t>
  </si>
  <si>
    <t>02° 27.374</t>
  </si>
  <si>
    <t>LAN118</t>
  </si>
  <si>
    <t>Entebbe</t>
  </si>
  <si>
    <t>32°  49.408</t>
  </si>
  <si>
    <t>02° 24.166</t>
  </si>
  <si>
    <t>VPA 141 - GS6351</t>
  </si>
  <si>
    <t>LAN119</t>
  </si>
  <si>
    <t>Lakcani</t>
  </si>
  <si>
    <r>
      <t>33</t>
    </r>
    <r>
      <rPr>
        <sz val="11"/>
        <color theme="1"/>
        <rFont val="Calibri"/>
        <family val="2"/>
      </rPr>
      <t>°</t>
    </r>
    <r>
      <rPr>
        <sz val="11"/>
        <color theme="1"/>
        <rFont val="Calibri"/>
        <family val="2"/>
        <scheme val="minor"/>
      </rPr>
      <t xml:space="preserve"> 09.781</t>
    </r>
  </si>
  <si>
    <t>02° 12.848</t>
  </si>
  <si>
    <t>LAN120</t>
  </si>
  <si>
    <t>Lela Ocika</t>
  </si>
  <si>
    <t>32° 50.433</t>
  </si>
  <si>
    <t>02°25.002</t>
  </si>
  <si>
    <t>LAN121</t>
  </si>
  <si>
    <t>Ober 2</t>
  </si>
  <si>
    <t>33°01.705</t>
  </si>
  <si>
    <t>02° 20.639</t>
  </si>
  <si>
    <t>LAN122</t>
  </si>
  <si>
    <t>Okeda "B"</t>
  </si>
  <si>
    <t>33°06.541</t>
  </si>
  <si>
    <r>
      <t>02</t>
    </r>
    <r>
      <rPr>
        <sz val="11"/>
        <color theme="1"/>
        <rFont val="Calibri"/>
        <family val="2"/>
      </rPr>
      <t>°22.684</t>
    </r>
  </si>
  <si>
    <t>LAN123</t>
  </si>
  <si>
    <t>Okurunyang A</t>
  </si>
  <si>
    <t>33° 07.303</t>
  </si>
  <si>
    <t>02°35.100</t>
  </si>
  <si>
    <t>LAN124</t>
  </si>
  <si>
    <t>Adwei</t>
  </si>
  <si>
    <t>33° 10.347</t>
  </si>
  <si>
    <t>02°30.401</t>
  </si>
  <si>
    <t>LAN125</t>
  </si>
  <si>
    <t>Aliwok B</t>
  </si>
  <si>
    <t>33°14.039</t>
  </si>
  <si>
    <t>02°16.622</t>
  </si>
  <si>
    <t>LAN126</t>
  </si>
  <si>
    <t>Te-Okutu</t>
  </si>
  <si>
    <t>32° 51.545</t>
  </si>
  <si>
    <t>02° 22.769</t>
  </si>
  <si>
    <t>VPA 183 - GS7362</t>
  </si>
  <si>
    <t>LAN127</t>
  </si>
  <si>
    <t>Abalokara</t>
  </si>
  <si>
    <t>N02⁰08.809" </t>
  </si>
  <si>
    <t>E032⁰38.951" </t>
  </si>
  <si>
    <t>LAN128</t>
  </si>
  <si>
    <t>Abilonino Tegot</t>
  </si>
  <si>
    <t>N02⁰13.985"</t>
  </si>
  <si>
    <t>E032⁰48.949"</t>
  </si>
  <si>
    <t>LAN129</t>
  </si>
  <si>
    <t>Alwala</t>
  </si>
  <si>
    <t>N02°08.513''</t>
  </si>
  <si>
    <t>E032°53.77''</t>
  </si>
  <si>
    <t>LAN130</t>
  </si>
  <si>
    <t>Acae-Ogik</t>
  </si>
  <si>
    <t>N02°19.772''</t>
  </si>
  <si>
    <t>E032°49.872</t>
  </si>
  <si>
    <t>LAN131</t>
  </si>
  <si>
    <t>Bar-Onger</t>
  </si>
  <si>
    <t>N02°21.547''</t>
  </si>
  <si>
    <t>E032°53.611''</t>
  </si>
  <si>
    <t>LAN132</t>
  </si>
  <si>
    <t>Adag-Anii Alito</t>
  </si>
  <si>
    <t>LAN133</t>
  </si>
  <si>
    <t>Adakingo</t>
  </si>
  <si>
    <t>N02°07.937''</t>
  </si>
  <si>
    <t>E032°53.243''</t>
  </si>
  <si>
    <t>LAN134</t>
  </si>
  <si>
    <t>Akena B</t>
  </si>
  <si>
    <t>N02°22.177''</t>
  </si>
  <si>
    <t>E032°50.975''</t>
  </si>
  <si>
    <t>VPA 184 - GS7363</t>
  </si>
  <si>
    <t>LAN135</t>
  </si>
  <si>
    <t>Worekeni</t>
  </si>
  <si>
    <t>LAN136</t>
  </si>
  <si>
    <t>Alelibanya</t>
  </si>
  <si>
    <t>N02⁰08.600"</t>
  </si>
  <si>
    <t>E032⁰41.600"</t>
  </si>
  <si>
    <t>LAN137</t>
  </si>
  <si>
    <t>Abongo Papa</t>
  </si>
  <si>
    <t>N02°19.748''</t>
  </si>
  <si>
    <t>E032°48.159''</t>
  </si>
  <si>
    <t>LAN138</t>
  </si>
  <si>
    <t>Aputi</t>
  </si>
  <si>
    <t>N02°09.363''</t>
  </si>
  <si>
    <t>E032°53.119''</t>
  </si>
  <si>
    <t>LAN139</t>
  </si>
  <si>
    <t>Bar Pii Atidi</t>
  </si>
  <si>
    <t>N02°20.347''</t>
  </si>
  <si>
    <t>E032°44.335''</t>
  </si>
  <si>
    <t>LAN140</t>
  </si>
  <si>
    <t>Acan-Mwol</t>
  </si>
  <si>
    <t>N02°22.179'' </t>
  </si>
  <si>
    <t>E032°51.413'' </t>
  </si>
  <si>
    <t>LAN141</t>
  </si>
  <si>
    <t>Dogikore</t>
  </si>
  <si>
    <t>N02⁰08.680"</t>
  </si>
  <si>
    <t>E032⁰38.533"</t>
  </si>
  <si>
    <t>LAN142</t>
  </si>
  <si>
    <t>Odeo</t>
  </si>
  <si>
    <t>N02°069.201''</t>
  </si>
  <si>
    <t>E032°53.776''</t>
  </si>
  <si>
    <t>VPA 185 - GS7364</t>
  </si>
  <si>
    <t>LAN143</t>
  </si>
  <si>
    <t>Omoladyang Dani</t>
  </si>
  <si>
    <t>E032⁰41.660"</t>
  </si>
  <si>
    <t>LAN144</t>
  </si>
  <si>
    <t>St. Anne</t>
  </si>
  <si>
    <t>N02⁰13.037"</t>
  </si>
  <si>
    <t>E032⁰44.153"</t>
  </si>
  <si>
    <t>LAN145</t>
  </si>
  <si>
    <t>Te-Opok</t>
  </si>
  <si>
    <t>N02°23.481''</t>
  </si>
  <si>
    <t>E032°50.410''</t>
  </si>
  <si>
    <t>LAN146</t>
  </si>
  <si>
    <t>Akao</t>
  </si>
  <si>
    <t>N02°08.054''</t>
  </si>
  <si>
    <t>E032°54.802''</t>
  </si>
  <si>
    <t>LAN147</t>
  </si>
  <si>
    <t>Cungapenyi</t>
  </si>
  <si>
    <t>E032̊53.243''</t>
  </si>
  <si>
    <t>LAN148</t>
  </si>
  <si>
    <t>Adagani Dokolo</t>
  </si>
  <si>
    <t>N01°57.245''</t>
  </si>
  <si>
    <t>E033°02.163''</t>
  </si>
  <si>
    <t>LAN149</t>
  </si>
  <si>
    <t>Ageni 'A'</t>
  </si>
  <si>
    <t>N01°53.064''</t>
  </si>
  <si>
    <t>E032°02.300''</t>
  </si>
  <si>
    <t>LAN150</t>
  </si>
  <si>
    <t>Adwongdokinyom</t>
  </si>
  <si>
    <t>N01⁰53.453"</t>
  </si>
  <si>
    <t>E033⁰04.446"</t>
  </si>
  <si>
    <t>LAN151</t>
  </si>
  <si>
    <t>Angeta</t>
  </si>
  <si>
    <t>N. 33.128993</t>
  </si>
  <si>
    <t>E. 1.895914</t>
  </si>
  <si>
    <t>LAN152</t>
  </si>
  <si>
    <t>Apanyapany</t>
  </si>
  <si>
    <t>N02°25.501''</t>
  </si>
  <si>
    <t>E033°08.240''</t>
  </si>
  <si>
    <t>VPA 186 - GS7365</t>
  </si>
  <si>
    <t>LAN153</t>
  </si>
  <si>
    <t>Adak 'B'</t>
  </si>
  <si>
    <t>N01⁰57.994"</t>
  </si>
  <si>
    <t>E033⁰08.130"</t>
  </si>
  <si>
    <t>LAN154</t>
  </si>
  <si>
    <t>Ajaa 'A'</t>
  </si>
  <si>
    <t>N01⁰52.263"</t>
  </si>
  <si>
    <t>LAN155</t>
  </si>
  <si>
    <t>Alut</t>
  </si>
  <si>
    <t>N01⁰53.684"</t>
  </si>
  <si>
    <t>E033⁰01.917"</t>
  </si>
  <si>
    <t>LAN156</t>
  </si>
  <si>
    <t>Aluti</t>
  </si>
  <si>
    <t>N01⁰59.310"</t>
  </si>
  <si>
    <t>E033⁰05.921"</t>
  </si>
  <si>
    <t>LAN157</t>
  </si>
  <si>
    <t>Acwer</t>
  </si>
  <si>
    <t>N01⁰52.514"</t>
  </si>
  <si>
    <t>E032⁰05.527"</t>
  </si>
  <si>
    <t>LAN158</t>
  </si>
  <si>
    <t>Otongodel</t>
  </si>
  <si>
    <t>N. 33.098814</t>
  </si>
  <si>
    <t>E. 1.808572</t>
  </si>
  <si>
    <t>LAN159</t>
  </si>
  <si>
    <t>Aringading</t>
  </si>
  <si>
    <t>N01⁰58.161"</t>
  </si>
  <si>
    <t>E033⁰09.852"</t>
  </si>
  <si>
    <t>LAN160</t>
  </si>
  <si>
    <t>Awali</t>
  </si>
  <si>
    <t>N02°20.480''</t>
  </si>
  <si>
    <t>E032°51.359''</t>
  </si>
  <si>
    <t>VPA 187 - GS7366</t>
  </si>
  <si>
    <t>LAN161</t>
  </si>
  <si>
    <t>Awat 'B'</t>
  </si>
  <si>
    <t>N01⁰57.276"</t>
  </si>
  <si>
    <t>E033⁰08.299"</t>
  </si>
  <si>
    <t>LAN162</t>
  </si>
  <si>
    <t>Aweiwoo</t>
  </si>
  <si>
    <t>N01⁰00.050"</t>
  </si>
  <si>
    <t>EO33⁰07.308"</t>
  </si>
  <si>
    <t>LAN163</t>
  </si>
  <si>
    <t>Ayetayet 'A'</t>
  </si>
  <si>
    <t>N01⁰55.394"</t>
  </si>
  <si>
    <t>E033⁰03.910"</t>
  </si>
  <si>
    <t>LAN164</t>
  </si>
  <si>
    <t>Aminalaki</t>
  </si>
  <si>
    <t>LAN165</t>
  </si>
  <si>
    <t>Obelower</t>
  </si>
  <si>
    <t>N01⁰54.454''</t>
  </si>
  <si>
    <t>E033⁰02.571"</t>
  </si>
  <si>
    <t>LAN166</t>
  </si>
  <si>
    <t>Onango</t>
  </si>
  <si>
    <t>N02°22.207''</t>
  </si>
  <si>
    <t>E033°01.124''</t>
  </si>
  <si>
    <t>LAN167</t>
  </si>
  <si>
    <t>Oyengopere 'A'</t>
  </si>
  <si>
    <t>N01⁰52.394"</t>
  </si>
  <si>
    <t>E033⁰03.440"</t>
  </si>
  <si>
    <t>LAN168</t>
  </si>
  <si>
    <t>Oyengopere 'B'</t>
  </si>
  <si>
    <t>N01°52.394''</t>
  </si>
  <si>
    <t>E033°03.440''</t>
  </si>
  <si>
    <t>LAN169</t>
  </si>
  <si>
    <t>Adicwiny</t>
  </si>
  <si>
    <t>N.33.226374</t>
  </si>
  <si>
    <t>E. 1.952519</t>
  </si>
  <si>
    <t>Borehole Information</t>
  </si>
  <si>
    <t>Borehole name</t>
  </si>
  <si>
    <t>Start of MP</t>
  </si>
  <si>
    <t>BOREHOLE REACTIVE REPAIR LOG</t>
  </si>
  <si>
    <t>Borehole Name</t>
  </si>
  <si>
    <t>Borehole Problem</t>
  </si>
  <si>
    <t>Cause of damage</t>
  </si>
  <si>
    <t>Parts Required</t>
  </si>
  <si>
    <t>Date Reported</t>
  </si>
  <si>
    <t>Date Fixed</t>
  </si>
  <si>
    <t>Kole</t>
  </si>
  <si>
    <t>Baribule</t>
  </si>
  <si>
    <t>Over Burden</t>
  </si>
  <si>
    <t>Over burden</t>
  </si>
  <si>
    <t>Functioning with difficulties</t>
  </si>
  <si>
    <t>Replace new Pump bucket, Centralisers and Bearing</t>
  </si>
  <si>
    <t>Non Functional</t>
  </si>
  <si>
    <t>Non functional</t>
  </si>
  <si>
    <t>Replace Pump Head Complete</t>
  </si>
  <si>
    <t>Poor operation and Management</t>
  </si>
  <si>
    <t>Acanmwol</t>
  </si>
  <si>
    <t>Damaged Lower Valve, Pump Bucket and Centralisers</t>
  </si>
  <si>
    <t>Okani</t>
  </si>
  <si>
    <t>Otuke</t>
  </si>
  <si>
    <t>Replace new Lower Valve, Pump Bucket and Centralisers</t>
  </si>
  <si>
    <t>Replace new lower valve, pump bucket and centralisers</t>
  </si>
  <si>
    <t>Dokolo</t>
  </si>
  <si>
    <t>Over Burden due to high population</t>
  </si>
  <si>
    <t>Alebtong</t>
  </si>
  <si>
    <t>All VPAs</t>
  </si>
  <si>
    <t>SDG 3</t>
  </si>
  <si>
    <t>SDG 5</t>
  </si>
  <si>
    <t>Parameter</t>
  </si>
  <si>
    <t>Description</t>
  </si>
  <si>
    <t>Unit</t>
  </si>
  <si>
    <t>Value</t>
  </si>
  <si>
    <r>
      <t>P</t>
    </r>
    <r>
      <rPr>
        <vertAlign val="subscript"/>
        <sz val="11"/>
        <color theme="1"/>
        <rFont val="Avenir Book"/>
      </rPr>
      <t>y</t>
    </r>
  </si>
  <si>
    <t>Number of persons having access to safe water in the project activity</t>
  </si>
  <si>
    <t>Number</t>
  </si>
  <si>
    <r>
      <t>T</t>
    </r>
    <r>
      <rPr>
        <vertAlign val="subscript"/>
        <sz val="9"/>
        <color theme="1"/>
        <rFont val="Calibri"/>
        <family val="2"/>
        <scheme val="minor"/>
      </rPr>
      <t>b,y</t>
    </r>
    <r>
      <rPr>
        <sz val="9"/>
        <color theme="1"/>
        <rFont val="Calibri"/>
        <family val="2"/>
        <scheme val="minor"/>
      </rPr>
      <t xml:space="preserve"> (Q14 Gender Baseline Survey)</t>
    </r>
  </si>
  <si>
    <t xml:space="preserve">Time spent collecting water per household per day prior to project </t>
  </si>
  <si>
    <t>Minutes</t>
  </si>
  <si>
    <r>
      <t>T</t>
    </r>
    <r>
      <rPr>
        <vertAlign val="subscript"/>
        <sz val="9"/>
        <color theme="1"/>
        <rFont val="Calibri"/>
        <family val="2"/>
        <scheme val="minor"/>
      </rPr>
      <t>p,y</t>
    </r>
    <r>
      <rPr>
        <sz val="9"/>
        <color theme="1"/>
        <rFont val="Calibri"/>
        <family val="2"/>
        <scheme val="minor"/>
      </rPr>
      <t xml:space="preserve"> (Q17 Project survey)</t>
    </r>
  </si>
  <si>
    <t xml:space="preserve">Time spent collecting water per household per day in project </t>
  </si>
  <si>
    <r>
      <t>C</t>
    </r>
    <r>
      <rPr>
        <vertAlign val="subscript"/>
        <sz val="11"/>
        <color theme="1"/>
        <rFont val="Avenir Book"/>
      </rPr>
      <t>j</t>
    </r>
  </si>
  <si>
    <t>Portion of users of the project technology j who in the baseline were already consuming safe water without boiling it.</t>
  </si>
  <si>
    <t>Percentage</t>
  </si>
  <si>
    <r>
      <t>TR</t>
    </r>
    <r>
      <rPr>
        <vertAlign val="subscript"/>
        <sz val="9"/>
        <color theme="1"/>
        <rFont val="Calibri"/>
        <family val="2"/>
        <scheme val="minor"/>
      </rPr>
      <t>y</t>
    </r>
  </si>
  <si>
    <t>Total reduction time spent collecting water for project activity in year y</t>
  </si>
  <si>
    <t xml:space="preserve">  </t>
  </si>
  <si>
    <r>
      <t>P</t>
    </r>
    <r>
      <rPr>
        <vertAlign val="subscript"/>
        <sz val="11"/>
        <color theme="1"/>
        <rFont val="Avenir Book"/>
      </rPr>
      <t>b, boil</t>
    </r>
  </si>
  <si>
    <r>
      <t>Percentage of</t>
    </r>
    <r>
      <rPr>
        <vertAlign val="subscript"/>
        <sz val="9"/>
        <color theme="1"/>
        <rFont val="Calibri"/>
        <family val="2"/>
        <scheme val="minor"/>
      </rPr>
      <t xml:space="preserve"> </t>
    </r>
    <r>
      <rPr>
        <sz val="9"/>
        <color theme="1"/>
        <rFont val="Calibri"/>
        <family val="2"/>
        <scheme val="minor"/>
      </rPr>
      <t>persons boiling water for purification in the baseline scenario</t>
    </r>
  </si>
  <si>
    <t>Baseline estimate</t>
  </si>
  <si>
    <t>Number of people consuming safe or boiled water in the baseline scenario</t>
  </si>
  <si>
    <r>
      <t>U</t>
    </r>
    <r>
      <rPr>
        <vertAlign val="subscript"/>
        <sz val="9"/>
        <color theme="1"/>
        <rFont val="Calibri"/>
        <family val="2"/>
        <scheme val="minor"/>
      </rPr>
      <t>p,y</t>
    </r>
  </si>
  <si>
    <t>Usage rate in project scenario p during year y</t>
  </si>
  <si>
    <t>Psafe</t>
  </si>
  <si>
    <t>Number of additional persons consuming safe water in the project activity compared to the baseline scenario</t>
  </si>
  <si>
    <t>SDG 6</t>
  </si>
  <si>
    <r>
      <t>P</t>
    </r>
    <r>
      <rPr>
        <vertAlign val="subscript"/>
        <sz val="9"/>
        <color theme="1"/>
        <rFont val="Calibri"/>
        <family val="2"/>
        <scheme val="minor"/>
      </rPr>
      <t>y</t>
    </r>
  </si>
  <si>
    <t>Persons having access to safe water in the project activity</t>
  </si>
  <si>
    <r>
      <t>C</t>
    </r>
    <r>
      <rPr>
        <vertAlign val="subscript"/>
        <sz val="9"/>
        <color theme="1"/>
        <rFont val="Calibri"/>
        <family val="2"/>
        <scheme val="minor"/>
      </rPr>
      <t>j</t>
    </r>
  </si>
  <si>
    <t>Portion of users of the project technology j who in the baseline were consuming safe water without boiling it</t>
  </si>
  <si>
    <t>Number of people with access to safe water in the baseline scenario</t>
  </si>
  <si>
    <r>
      <t>P</t>
    </r>
    <r>
      <rPr>
        <vertAlign val="subscript"/>
        <sz val="9"/>
        <color theme="1"/>
        <rFont val="Calibri"/>
        <family val="2"/>
        <scheme val="minor"/>
      </rPr>
      <t>access</t>
    </r>
  </si>
  <si>
    <t>Additional persons having access to safe water in the project activity compared to the baseline scenario</t>
  </si>
  <si>
    <t>SDG 13</t>
  </si>
  <si>
    <t>tCO2e</t>
  </si>
  <si>
    <t xml:space="preserve">Tonnes of Carbon Dioxide equivalent </t>
  </si>
  <si>
    <t>Number of additional persons having access to safe water in the project activity compared to the baseline scenario</t>
  </si>
  <si>
    <t>Total Emission Reductions for Monitoring Period 5</t>
  </si>
  <si>
    <t>Total Emission Reductions for 2021</t>
  </si>
  <si>
    <t>Baseline Fuel Use (Bby)</t>
  </si>
  <si>
    <t>Portion using safe water</t>
  </si>
  <si>
    <t>Cj</t>
  </si>
  <si>
    <t>fraction</t>
  </si>
  <si>
    <t>Project Technology Days</t>
  </si>
  <si>
    <t>Njy</t>
  </si>
  <si>
    <t>Fuel to treat  1 litre of water using baseline tech</t>
  </si>
  <si>
    <t>Wb,y</t>
  </si>
  <si>
    <t>T/L</t>
  </si>
  <si>
    <t>Quantity safe water litres consumed in project scenario supplied by project technology</t>
  </si>
  <si>
    <t>Qp,y</t>
  </si>
  <si>
    <t>L/pd</t>
  </si>
  <si>
    <t>Quantity of raw water boiled in addition to project technology water</t>
  </si>
  <si>
    <t>Qp, raw, y</t>
  </si>
  <si>
    <t>Quantity fuel consumed in baseline scenario</t>
  </si>
  <si>
    <t>Bb,y</t>
  </si>
  <si>
    <t>T</t>
  </si>
  <si>
    <t>Project Fuel Use (Pby)</t>
  </si>
  <si>
    <t>Portion of safe users</t>
  </si>
  <si>
    <t>Fossil fuel required to treat 1 litre for water in project scenario</t>
  </si>
  <si>
    <t xml:space="preserve">Wp,y </t>
  </si>
  <si>
    <t>Quantity of raw water boiled in addition to project tech water</t>
  </si>
  <si>
    <t>Quantity of safe water boiled</t>
  </si>
  <si>
    <t xml:space="preserve">Qp, cleanboil, y </t>
  </si>
  <si>
    <t>Quantity of fuel consumed in project scenario per HH</t>
  </si>
  <si>
    <t>Bp,y</t>
  </si>
  <si>
    <t>Constants</t>
  </si>
  <si>
    <t>NRB</t>
  </si>
  <si>
    <t>Fraction</t>
  </si>
  <si>
    <t>Emissions factor fuel (co2)</t>
  </si>
  <si>
    <t>EFb,fuel,co2</t>
  </si>
  <si>
    <t>tCO2/TJ</t>
  </si>
  <si>
    <t>Emissions factor fuel (non-co2)</t>
  </si>
  <si>
    <t>EFb, fuel, non-co2</t>
  </si>
  <si>
    <t>TCO2/TJ</t>
  </si>
  <si>
    <t>Net calorific value of fuel</t>
  </si>
  <si>
    <t>NCV,b,fuel</t>
  </si>
  <si>
    <t>TJ/T</t>
  </si>
  <si>
    <t>Emissions Reductions</t>
  </si>
  <si>
    <t>Baseline emissions per year</t>
  </si>
  <si>
    <t>BEb,y</t>
  </si>
  <si>
    <t>tCO2/y</t>
  </si>
  <si>
    <t>Project emissions per year</t>
  </si>
  <si>
    <t>PEp,y</t>
  </si>
  <si>
    <t>Usage rate</t>
  </si>
  <si>
    <t>Up,y</t>
  </si>
  <si>
    <t>Leakage</t>
  </si>
  <si>
    <t>LEp,y</t>
  </si>
  <si>
    <t>Emission Reductions</t>
  </si>
  <si>
    <t>Ery</t>
  </si>
  <si>
    <t>Suppressed Demand Assessment</t>
  </si>
  <si>
    <t>Percentage of suppressed demand users</t>
  </si>
  <si>
    <r>
      <t xml:space="preserve">Percentage of </t>
    </r>
    <r>
      <rPr>
        <u/>
        <sz val="11"/>
        <color indexed="8"/>
        <rFont val="Avenir book"/>
      </rPr>
      <t>non</t>
    </r>
    <r>
      <rPr>
        <sz val="11"/>
        <color theme="1"/>
        <rFont val="Avenir Book"/>
      </rPr>
      <t xml:space="preserve">-suppressed demand users </t>
    </r>
  </si>
  <si>
    <t>Xboil</t>
  </si>
  <si>
    <r>
      <t xml:space="preserve">Percentage of </t>
    </r>
    <r>
      <rPr>
        <b/>
        <u/>
        <sz val="11"/>
        <color indexed="8"/>
        <rFont val="Avenir book"/>
      </rPr>
      <t>non</t>
    </r>
    <r>
      <rPr>
        <sz val="11"/>
        <color theme="1"/>
        <rFont val="Avenir Book"/>
      </rPr>
      <t xml:space="preserve">-suppressed demand users </t>
    </r>
  </si>
  <si>
    <t>ERy</t>
  </si>
  <si>
    <t xml:space="preserve">Emission Reductions claimed </t>
  </si>
  <si>
    <r>
      <t xml:space="preserve">Percentage of </t>
    </r>
    <r>
      <rPr>
        <b/>
        <u/>
        <sz val="11"/>
        <color indexed="8"/>
        <rFont val="Calibri"/>
        <family val="2"/>
      </rPr>
      <t>non</t>
    </r>
    <r>
      <rPr>
        <sz val="11"/>
        <color theme="1"/>
        <rFont val="Calibri"/>
        <family val="2"/>
        <scheme val="minor"/>
      </rPr>
      <t xml:space="preserve">-suppressed demand users </t>
    </r>
  </si>
  <si>
    <r>
      <t xml:space="preserve">Percentage of </t>
    </r>
    <r>
      <rPr>
        <u/>
        <sz val="11"/>
        <color indexed="8"/>
        <rFont val="Calibri"/>
        <family val="2"/>
      </rPr>
      <t>non</t>
    </r>
    <r>
      <rPr>
        <sz val="11"/>
        <color theme="1"/>
        <rFont val="Calibri"/>
        <family val="2"/>
        <scheme val="minor"/>
      </rPr>
      <t xml:space="preserve">-suppressed demand users </t>
    </r>
  </si>
  <si>
    <t>No cap applied as Ers are below 10,000 per year</t>
  </si>
  <si>
    <t>Days Crediting</t>
  </si>
  <si>
    <t>PTDs</t>
  </si>
  <si>
    <t>Date of Rehab</t>
  </si>
  <si>
    <t>Capped User Numbers</t>
  </si>
  <si>
    <t>Available Crediting Days 2021</t>
  </si>
  <si>
    <t>Actual Days Crediting 2021</t>
  </si>
  <si>
    <t>Non-functional Days 2021</t>
  </si>
  <si>
    <t>Total Users (capped)</t>
  </si>
  <si>
    <t>Functionaliity analysis</t>
  </si>
  <si>
    <t>Total Available Crediting Days</t>
  </si>
  <si>
    <t>Total Non-Functional Days</t>
  </si>
  <si>
    <t xml:space="preserve">Operationality </t>
  </si>
  <si>
    <t>Total Users:</t>
  </si>
  <si>
    <t>End of 2021</t>
  </si>
  <si>
    <t>Start of 2022</t>
  </si>
  <si>
    <t>End of MP</t>
  </si>
  <si>
    <t>WQT Non-functioning Days 2021</t>
  </si>
  <si>
    <t>Non-functioning Days 2022</t>
  </si>
  <si>
    <t>Count</t>
  </si>
  <si>
    <t>%</t>
  </si>
  <si>
    <t>Failed</t>
  </si>
  <si>
    <t>Passed</t>
  </si>
  <si>
    <t>Total =</t>
  </si>
  <si>
    <t>WQT Information (Full WQT)</t>
  </si>
  <si>
    <t>Date</t>
  </si>
  <si>
    <t>Result</t>
  </si>
  <si>
    <t>Total Emission Reductions for Monitoring Period 6</t>
  </si>
  <si>
    <t>Total Emission Reductions for 2022</t>
  </si>
  <si>
    <t>Total Emission Reductions for Monitoring Period 4</t>
  </si>
  <si>
    <t>Total Emission Reductions for Monitoring Period 3</t>
  </si>
  <si>
    <t>Last Date of Reported Problem</t>
  </si>
  <si>
    <t>Last Date of Repair</t>
  </si>
  <si>
    <t>Summary of Problems, Recommendations &amp; Maintenance Tasks</t>
  </si>
  <si>
    <t>Total Amount of Downtime 2021 (days)</t>
  </si>
  <si>
    <t>Totals =</t>
  </si>
  <si>
    <t>Total failure days in MP =</t>
  </si>
  <si>
    <t>User Numbers</t>
  </si>
  <si>
    <t>Available Crediting Days 2022</t>
  </si>
  <si>
    <t>Actual Days Crediting 2022</t>
  </si>
  <si>
    <t>Non-functional Days 2022</t>
  </si>
  <si>
    <t>PTDs 2022</t>
  </si>
  <si>
    <t>WQT + Repair Non-functioning days
(2021)</t>
  </si>
  <si>
    <t>WQT + Repair Non-functioning days
(2022)</t>
  </si>
  <si>
    <t>PASS</t>
  </si>
  <si>
    <t>FAIL</t>
  </si>
  <si>
    <t>Project</t>
  </si>
  <si>
    <t>Description of Status</t>
  </si>
  <si>
    <t>Time Non-Functional</t>
  </si>
  <si>
    <t>Damaged Upper valve, Pump Bucket, Centralisers</t>
  </si>
  <si>
    <t>Replace new Pump bucket, Centralisers and Upper valve</t>
  </si>
  <si>
    <t>Damaged Pump Bucket and Punp Handle</t>
  </si>
  <si>
    <t>Inappropiate operation and Mentainance</t>
  </si>
  <si>
    <t>Replace new Pump Bucket and Pump Handle</t>
  </si>
  <si>
    <t>Worned out Centralisers, Pump bucket and Lower Valve</t>
  </si>
  <si>
    <t>Replace new Centralisers, Pump bucket and Lower Valve</t>
  </si>
  <si>
    <t>MISSING RCF</t>
  </si>
  <si>
    <t>Worned out Rod Centralisers, Pump Bucket, Lower Valve and Bobin</t>
  </si>
  <si>
    <t>New Centralisers, Pump Bucket, Lower Valve and Bobin</t>
  </si>
  <si>
    <t>Non- Functional</t>
  </si>
  <si>
    <t>Broken Connecting Rods, Centralisers, Pump Bucket.</t>
  </si>
  <si>
    <t>Inappropriate operation and management</t>
  </si>
  <si>
    <t>Replace new Connecting Rods, Centralisers and Pump bucket</t>
  </si>
  <si>
    <t>Damaged Bearing</t>
  </si>
  <si>
    <t>Replace new Bearing</t>
  </si>
  <si>
    <t>Damaged Lower Valve, Worned out Pump Bucket and rod Centralisers</t>
  </si>
  <si>
    <t>Over Burden due to high Population</t>
  </si>
  <si>
    <t>Broken Connecting Rods, Lower Valve, worned out Centralisers and Pump Bucket</t>
  </si>
  <si>
    <t>Replace new Connecting Rods, Lower Valve, Centralisers and Pump Bucket</t>
  </si>
  <si>
    <t>Non Fucntional</t>
  </si>
  <si>
    <t>Damaged Bearing, Lower Valve, Pump Bucket and Centralisers</t>
  </si>
  <si>
    <t>Over Burden dur to high population</t>
  </si>
  <si>
    <t>New pair of Bearing, Pump Bucket, Lower Valve and rod centralisers</t>
  </si>
  <si>
    <t>Okeda B</t>
  </si>
  <si>
    <t>Damaged Bearing, worned out Pump Bucket and Centralisers</t>
  </si>
  <si>
    <t>New Bearing, Pump Bucket, and Centralisers</t>
  </si>
  <si>
    <t>Okum P7</t>
  </si>
  <si>
    <t>Oyam</t>
  </si>
  <si>
    <t>Abak Central</t>
  </si>
  <si>
    <t>Damaged Pump Head Complete</t>
  </si>
  <si>
    <t>Broken Pump Handle, Worn out Pump Bucket and Centralisers</t>
  </si>
  <si>
    <t xml:space="preserve">Inappropriate operation </t>
  </si>
  <si>
    <t>Replace new Pump Handle, Pump Bucket and Centralisers</t>
  </si>
  <si>
    <t>Abongoipale</t>
  </si>
  <si>
    <t>Worned out Pump bucket, Centralisers and Bearing</t>
  </si>
  <si>
    <t>Broken Pump Handle, Pump Bucket and Centralisers</t>
  </si>
  <si>
    <t>Broken Water Tank, Bolts and Nuts, Centralisers and Pump Bucket</t>
  </si>
  <si>
    <t>Ineffective Management</t>
  </si>
  <si>
    <t>Replace new Water Tank, Centralisers, Pump Bucket and Bolts</t>
  </si>
  <si>
    <t>Alilo Alito (Alilo)</t>
  </si>
  <si>
    <t>Pump bucket and Rod centralizer</t>
  </si>
  <si>
    <t>Over use</t>
  </si>
  <si>
    <t>Replace Pump Bucket and Centrilisers</t>
  </si>
  <si>
    <t>Community repairs</t>
  </si>
  <si>
    <t>Damaged Lower Valve, Pump Bucket and Centralisers. Replace new lower valve, pump bucket and centralisers</t>
  </si>
  <si>
    <t>Total Amount of Downtime 2022 (days)</t>
  </si>
  <si>
    <t>Damaged Upper valve, Pump Bucket, Centralisers. Replace new Pump bucket, Centralisers and Upper valve</t>
  </si>
  <si>
    <t>Damaged Pump Bucket and Punp Handle. Replace new Pump Bucket and Pump Handle</t>
  </si>
  <si>
    <t>Worned out Rod Centralisers, Pump Bucket, Lower Valve and Bobin. New Centralisers, Pump Bucket, Lower Valve and Bobin</t>
  </si>
  <si>
    <t>Broken Connecting Rods, Centralisers, Pump Bucket. Replace new Connecting Rods, Centralisers and Pump bucket</t>
  </si>
  <si>
    <t>Damaged Lower Valve, Worned out Pump Bucket and rod Centralisers. Replace new Lower Valve, Pump Bucket and Centralisers</t>
  </si>
  <si>
    <t>Broken Connecting Rods, Lower Valve, worned out Centralisers and Pump Bucket. Replace new Connecting Rods, Lower Valve, Centralisers and Pump Bucket</t>
  </si>
  <si>
    <t>Damaged Bearing, worned out Pump Bucket and Centralisers. New Bearing, Pump Bucket, and Centralisers</t>
  </si>
  <si>
    <t>Damaged Pump Head Complete. Replace Pump Head Complete</t>
  </si>
  <si>
    <t>Broken Pump Handle, Worn out Pump Bucket and Centralisers. Replace new Pump Handle, Pump Bucket and Centralisers</t>
  </si>
  <si>
    <t>Broken Pump Handle, Pump Bucket and Centralisers. Broken Pump Handle, Pump Bucket and Centralisers</t>
  </si>
  <si>
    <t>Broken Water Tank, Bolts and Nuts, Centralisers and Pump Bucket. Replace new Water Tank, Centralisers, Pump Bucket and Bolts</t>
  </si>
  <si>
    <t>WQT Summary:</t>
  </si>
  <si>
    <t>Actual User Numbers</t>
  </si>
  <si>
    <t>capped 95%</t>
  </si>
  <si>
    <t>2022 ERs</t>
  </si>
  <si>
    <t>WAITING TO SUBMIT 2022 REPAIR DATA</t>
  </si>
  <si>
    <t>Total functional BHs:</t>
  </si>
  <si>
    <t>SDG5 TRy</t>
  </si>
  <si>
    <t>Leakage in between pipe joints, worned out Pump bucket and Centralisers, Cylinder and Lower Valve</t>
  </si>
  <si>
    <t>pump bucket, centralisers, pump handle</t>
  </si>
  <si>
    <t>Damaged Lower Valve, Pump Bucket, Centralisers and Leakage in the Pipes</t>
  </si>
  <si>
    <t>Bearing, pump bucket, centralizers</t>
  </si>
  <si>
    <t>Pump Handle, Centralisers, Pump bucket, Bolts and Nuts</t>
  </si>
  <si>
    <t>Over Burden due to high population, Force from the protruding Ant hill</t>
  </si>
  <si>
    <t>centralisers, pump bucket, lower valave, bearing</t>
  </si>
  <si>
    <t>Ipale</t>
  </si>
  <si>
    <t>Broken Pedestal, Bolts and Nuts and Centralisers</t>
  </si>
  <si>
    <t>Inappropriate operation</t>
  </si>
  <si>
    <t>upper valve, pump bucket, centralizers</t>
  </si>
  <si>
    <t>Broken Water Tank, Worn out Bearing, Pump Bucket and Centralisers</t>
  </si>
  <si>
    <t>Replace upper valve, Pump Bucket and Centralisers</t>
  </si>
  <si>
    <t>Worn out Pump Bucket, Centralisers and Lower valve</t>
  </si>
  <si>
    <t>Replace new Centralisers, Pump Bucket and Lower Valve</t>
  </si>
  <si>
    <t>Damaged Cylinder, Worn out Bearing, Centralisers and Leakage in the pipes</t>
  </si>
  <si>
    <t>Poor well development</t>
  </si>
  <si>
    <t>Replace new Cylinder, Bearing, Centralisers and PVC pipe</t>
  </si>
  <si>
    <t>Damaged Chain, Centralisers, Pump Bucket and leakage in the pipes</t>
  </si>
  <si>
    <t>Replace new Chain, Centralisers, Pump Bucket and PVC pipes</t>
  </si>
  <si>
    <t>Replace new Pump Bucket, Centralisers and Lower Valve</t>
  </si>
  <si>
    <t>Replace new Pump Handle, Pump Bucket, Centralisers, Bolts and Nuts</t>
  </si>
  <si>
    <t>Damaged Head Complete,Centralisers and Pump Bucket</t>
  </si>
  <si>
    <t>Replace new Head Complete, Centralisers, and Pump Bucket</t>
  </si>
  <si>
    <t>Broken Pump Handle, Worn out Pump bucket and Centralisers</t>
  </si>
  <si>
    <t>Replace new Pump Handle, PumpBucket and Centralisers</t>
  </si>
  <si>
    <t>Worn out Pump Bucket, Centralisers, Chain and Leakage in the pipes</t>
  </si>
  <si>
    <t>Replace new Pump Bucket, Centralisers,Chain and fix the pipe leakage</t>
  </si>
  <si>
    <t>Alito Trading Centre</t>
  </si>
  <si>
    <t>Damaged Head complete, Pump Bucket, Centralisers</t>
  </si>
  <si>
    <t>Broken Connetcting Rod, Chain, worn out Pump Bucket, Centralisers, Bobin.</t>
  </si>
  <si>
    <t>Replace new Top rod, Chain, Bobin, Pump bucket and Centralisers</t>
  </si>
  <si>
    <t>Adag Anii</t>
  </si>
  <si>
    <t>Worn out Pump bucket, Centralisers and Bearing</t>
  </si>
  <si>
    <t>Replace new Pump Bucket, Bearing and Centralisers</t>
  </si>
  <si>
    <t>Aroadyang</t>
  </si>
  <si>
    <t>Damaged Head Complete, Connecting Road and Pump Bucket</t>
  </si>
  <si>
    <t>Inappropriate operation and mentainance</t>
  </si>
  <si>
    <t>Replce new Head complete, Top rod and pump Bucket</t>
  </si>
  <si>
    <t>Collapsed Apron, Damaged head Pump Complete, Water Tank, Pedestal and Pump bucket</t>
  </si>
  <si>
    <t>First fix the pedestal,  Head Pump Complete, Water Tank and work on the Apron later</t>
  </si>
  <si>
    <t>Broken Pedestal, Water Tank and Cylinder</t>
  </si>
  <si>
    <t>Dismantle and Install new pedestal, Water Tank and replace new Cylinder Later</t>
  </si>
  <si>
    <t>Broken Water Tank, Bolts and Nuts, Centralisers</t>
  </si>
  <si>
    <t>Replace new Water Tank, Bolts and Nuts and Centralisers</t>
  </si>
  <si>
    <t>Worn pump bucket and centralisers. Replaced pump bucket, centralisers and handle.</t>
  </si>
  <si>
    <t>Damaged lower value, pump bucket, centralisers. Parts replaced.</t>
  </si>
  <si>
    <t>Broken pump handle, centralisers, bucket. Parts replaced.</t>
  </si>
  <si>
    <t>Broken pedestal, bolts, nuts, centralisers. Parts replaced</t>
  </si>
  <si>
    <t>Broken tank, worn bearing, bucket and centralisers. Parts replaced.</t>
  </si>
  <si>
    <t>Worn pump bucket and centralisers. Replaced parts.</t>
  </si>
  <si>
    <t>Damaged cylinder, worn bearing, centralisers. Parts replaced.</t>
  </si>
  <si>
    <t>Damaged chain, centralisers, bucket. Parts replaced.</t>
  </si>
  <si>
    <t>Worn out pump bucket, centralisers and lower valve. Parts replaced.</t>
  </si>
  <si>
    <t>Pump handle, centralisers, bucket broken. Parts replaced.</t>
  </si>
  <si>
    <t>Damaged head complete, centralisers and bucket. Parts replaced.</t>
  </si>
  <si>
    <t>Worn pump bucket, centralisers, chain. Parts replaced.</t>
  </si>
  <si>
    <t>Broken connecting rod, chain, worn pump bucket etc. Parts replaced.</t>
  </si>
  <si>
    <t>Worn out pump bucket, centralisers and bearing. Parts replaced.</t>
  </si>
  <si>
    <t>Collapsed apron, damaged head pump complete etc. Parts fixed/replaced.</t>
  </si>
  <si>
    <t>Broken pedestal, water tank and cyclinder. Parts replaced.</t>
  </si>
  <si>
    <t>Broken pedestal, tank and cyclinder. Parts replaced.</t>
  </si>
  <si>
    <t>Qp, rawboil, 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</si>
</sst>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0000000"/>
    <numFmt numFmtId="165" formatCode="dd/mm/yyyy;@"/>
    <numFmt numFmtId="166" formatCode="0.00000"/>
    <numFmt numFmtId="167" formatCode="_-* #,##0_-;\-* #,##0_-;_-* &quot;-&quot;??_-;_-@_-"/>
    <numFmt numFmtId="168" formatCode="0.0%"/>
    <numFmt numFmtId="169" formatCode="0.0000"/>
    <numFmt numFmtId="170" formatCode="0.0"/>
  </numFmts>
  <fonts count="35">
    <font>
      <sz val="11"/>
      <color theme="1"/>
      <name val="Calibri"/>
      <family val="2"/>
      <scheme val="minor"/>
    </font>
    <font>
      <b/>
      <sz val="11"/>
      <color theme="1"/>
      <name val="Calibri"/>
      <family val="2"/>
      <scheme val="minor"/>
    </font>
    <font>
      <sz val="10"/>
      <name val="Arial"/>
      <family val="2"/>
    </font>
    <font>
      <sz val="11"/>
      <color theme="1"/>
      <name val="Calibri"/>
      <family val="2"/>
      <scheme val="minor"/>
    </font>
    <font>
      <sz val="12"/>
      <color theme="1"/>
      <name val="Times New Roman"/>
      <family val="2"/>
    </font>
    <font>
      <sz val="12"/>
      <color theme="1"/>
      <name val="Calibri"/>
      <family val="2"/>
      <scheme val="minor"/>
    </font>
    <font>
      <sz val="11"/>
      <name val="Calibri"/>
      <family val="2"/>
      <scheme val="minor"/>
    </font>
    <font>
      <b/>
      <sz val="11"/>
      <name val="Calibri"/>
      <family val="2"/>
      <scheme val="minor"/>
    </font>
    <font>
      <sz val="11"/>
      <color indexed="8"/>
      <name val="Calibri"/>
      <family val="2"/>
    </font>
    <font>
      <b/>
      <u/>
      <sz val="11"/>
      <color indexed="8"/>
      <name val="Calibri"/>
      <family val="2"/>
    </font>
    <font>
      <sz val="11"/>
      <color theme="1"/>
      <name val="Calibri"/>
      <family val="2"/>
    </font>
    <font>
      <sz val="11"/>
      <color theme="0"/>
      <name val="Calibri"/>
      <family val="2"/>
      <scheme val="minor"/>
    </font>
    <font>
      <sz val="9"/>
      <color theme="1"/>
      <name val="Calibri"/>
      <family val="2"/>
      <scheme val="minor"/>
    </font>
    <font>
      <vertAlign val="subscript"/>
      <sz val="11"/>
      <color theme="1"/>
      <name val="Avenir Book"/>
    </font>
    <font>
      <vertAlign val="subscript"/>
      <sz val="9"/>
      <color theme="1"/>
      <name val="Calibri"/>
      <family val="2"/>
      <scheme val="minor"/>
    </font>
    <font>
      <sz val="11"/>
      <color theme="1"/>
      <name val="Avenir Book"/>
    </font>
    <font>
      <i/>
      <vertAlign val="subscript"/>
      <sz val="11"/>
      <color theme="1"/>
      <name val="Avenir Book"/>
    </font>
    <font>
      <u/>
      <sz val="11"/>
      <color indexed="8"/>
      <name val="Calibri"/>
      <family val="2"/>
    </font>
    <font>
      <sz val="11"/>
      <color theme="0"/>
      <name val="Avenir book"/>
    </font>
    <font>
      <b/>
      <sz val="11"/>
      <color theme="1"/>
      <name val="Avenir book"/>
    </font>
    <font>
      <u/>
      <sz val="11"/>
      <color indexed="8"/>
      <name val="Avenir book"/>
    </font>
    <font>
      <b/>
      <u/>
      <sz val="11"/>
      <color indexed="8"/>
      <name val="Avenir book"/>
    </font>
    <font>
      <sz val="11"/>
      <name val="Avenir book"/>
    </font>
    <font>
      <sz val="11"/>
      <color rgb="FF000000"/>
      <name val="Avenir Book"/>
    </font>
    <font>
      <sz val="8"/>
      <name val="Calibri"/>
      <family val="2"/>
      <scheme val="minor"/>
    </font>
    <font>
      <sz val="11"/>
      <color rgb="FF000000"/>
      <name val="Calibri"/>
      <family val="2"/>
      <scheme val="minor"/>
    </font>
    <font>
      <b/>
      <sz val="12"/>
      <color theme="1"/>
      <name val="Calibri"/>
      <family val="2"/>
      <scheme val="minor"/>
    </font>
    <font>
      <b/>
      <sz val="12"/>
      <color theme="0"/>
      <name val="Calibri"/>
      <family val="2"/>
      <scheme val="minor"/>
    </font>
    <font>
      <b/>
      <sz val="11"/>
      <color theme="0"/>
      <name val="Calibri"/>
      <family val="2"/>
      <scheme val="minor"/>
    </font>
    <font>
      <sz val="11"/>
      <color theme="1"/>
      <name val="Segoe UI"/>
      <family val="2"/>
    </font>
    <font>
      <sz val="11"/>
      <name val="Calibri"/>
      <family val="2"/>
    </font>
    <font>
      <sz val="10"/>
      <color rgb="FF000000"/>
      <name val="Avenir Book"/>
    </font>
    <font>
      <b/>
      <sz val="11"/>
      <color rgb="FFFFFFFF"/>
      <name val="Calibri"/>
      <family val="2"/>
    </font>
    <font>
      <sz val="12"/>
      <name val="Calibri"/>
      <family val="2"/>
      <scheme val="minor"/>
    </font>
    <font>
      <sz val="10"/>
      <color rgb="FF4D4D4C"/>
      <name val="Verdana"/>
      <family val="2"/>
    </font>
  </fonts>
  <fills count="23">
    <fill>
      <patternFill patternType="none"/>
    </fill>
    <fill>
      <patternFill patternType="gray125"/>
    </fill>
    <fill>
      <patternFill patternType="solid">
        <fgColor rgb="FF92D050"/>
        <bgColor indexed="64"/>
      </patternFill>
    </fill>
    <fill>
      <patternFill patternType="solid">
        <fgColor theme="5" tint="0.59999389629810485"/>
        <bgColor indexed="64"/>
      </patternFill>
    </fill>
    <fill>
      <patternFill patternType="solid">
        <fgColor theme="1" tint="0.249977111117893"/>
        <bgColor indexed="64"/>
      </patternFill>
    </fill>
    <fill>
      <patternFill patternType="solid">
        <fgColor theme="0" tint="-0.499984740745262"/>
        <bgColor indexed="64"/>
      </patternFill>
    </fill>
    <fill>
      <patternFill patternType="solid">
        <fgColor theme="0"/>
        <bgColor indexed="64"/>
      </patternFill>
    </fill>
    <fill>
      <patternFill patternType="solid">
        <fgColor rgb="FFFFC00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rgb="FFFF0000"/>
        <bgColor indexed="64"/>
      </patternFill>
    </fill>
    <fill>
      <patternFill patternType="solid">
        <fgColor rgb="FF00B050"/>
        <bgColor indexed="64"/>
      </patternFill>
    </fill>
    <fill>
      <patternFill patternType="solid">
        <fgColor theme="0" tint="-4.9989318521683403E-2"/>
        <bgColor indexed="64"/>
      </patternFill>
    </fill>
    <fill>
      <patternFill patternType="solid">
        <fgColor theme="9"/>
        <bgColor indexed="64"/>
      </patternFill>
    </fill>
    <fill>
      <patternFill patternType="solid">
        <fgColor theme="9" tint="0.79998168889431442"/>
        <bgColor indexed="64"/>
      </patternFill>
    </fill>
    <fill>
      <patternFill patternType="solid">
        <fgColor rgb="FF00B0F0"/>
        <bgColor indexed="64"/>
      </patternFill>
    </fill>
    <fill>
      <patternFill patternType="solid">
        <fgColor theme="3" tint="-0.249977111117893"/>
        <bgColor indexed="64"/>
      </patternFill>
    </fill>
    <fill>
      <patternFill patternType="solid">
        <fgColor rgb="FF44546A"/>
        <bgColor indexed="64"/>
      </patternFill>
    </fill>
    <fill>
      <patternFill patternType="solid">
        <fgColor theme="8" tint="0.79998168889431442"/>
        <bgColor indexed="64"/>
      </patternFill>
    </fill>
    <fill>
      <patternFill patternType="solid">
        <fgColor theme="4" tint="-0.249977111117893"/>
        <bgColor indexed="64"/>
      </patternFill>
    </fill>
    <fill>
      <patternFill patternType="solid">
        <fgColor theme="6" tint="0.79998168889431442"/>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double">
        <color indexed="64"/>
      </top>
      <bottom style="thin">
        <color indexed="64"/>
      </bottom>
      <diagonal/>
    </border>
    <border>
      <left/>
      <right/>
      <top/>
      <bottom style="double">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top/>
      <bottom/>
      <diagonal/>
    </border>
    <border>
      <left/>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medium">
        <color indexed="64"/>
      </left>
      <right style="medium">
        <color indexed="64"/>
      </right>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15">
    <xf numFmtId="0" fontId="0" fillId="0" borderId="0"/>
    <xf numFmtId="0" fontId="2" fillId="0" borderId="0"/>
    <xf numFmtId="0" fontId="3" fillId="0" borderId="0"/>
    <xf numFmtId="0" fontId="4" fillId="0" borderId="0"/>
    <xf numFmtId="0" fontId="3"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9" fontId="3" fillId="0" borderId="0" applyFont="0" applyFill="0" applyBorder="0" applyAlignment="0" applyProtection="0"/>
    <xf numFmtId="43" fontId="3" fillId="0" borderId="0" applyFont="0" applyFill="0" applyBorder="0" applyAlignment="0" applyProtection="0"/>
    <xf numFmtId="0" fontId="30" fillId="0" borderId="0">
      <alignment vertical="center"/>
    </xf>
    <xf numFmtId="0" fontId="30" fillId="0" borderId="0">
      <alignment vertical="center"/>
    </xf>
  </cellStyleXfs>
  <cellXfs count="387">
    <xf numFmtId="0" fontId="0" fillId="0" borderId="0" xfId="0"/>
    <xf numFmtId="0" fontId="1" fillId="0" borderId="0" xfId="0" applyFont="1"/>
    <xf numFmtId="3" fontId="1" fillId="0" borderId="0" xfId="0" applyNumberFormat="1" applyFont="1"/>
    <xf numFmtId="0" fontId="0" fillId="0" borderId="1" xfId="0" applyBorder="1"/>
    <xf numFmtId="3" fontId="0" fillId="0" borderId="0" xfId="0" applyNumberFormat="1"/>
    <xf numFmtId="0" fontId="0" fillId="0" borderId="1" xfId="0" applyBorder="1" applyAlignment="1">
      <alignment wrapText="1"/>
    </xf>
    <xf numFmtId="1" fontId="0" fillId="0" borderId="1" xfId="0" applyNumberFormat="1" applyBorder="1"/>
    <xf numFmtId="3" fontId="0" fillId="0" borderId="0" xfId="0" applyNumberFormat="1" applyAlignment="1">
      <alignment horizontal="center"/>
    </xf>
    <xf numFmtId="0" fontId="0" fillId="0" borderId="0" xfId="0" applyAlignment="1">
      <alignment horizontal="left"/>
    </xf>
    <xf numFmtId="0" fontId="0" fillId="0" borderId="1" xfId="0" applyBorder="1" applyAlignment="1">
      <alignment horizontal="center"/>
    </xf>
    <xf numFmtId="0" fontId="1" fillId="0" borderId="0" xfId="0" applyFont="1" applyAlignment="1">
      <alignment horizontal="center"/>
    </xf>
    <xf numFmtId="14" fontId="0" fillId="0" borderId="0" xfId="0" applyNumberFormat="1" applyAlignment="1">
      <alignment horizontal="center"/>
    </xf>
    <xf numFmtId="0" fontId="0" fillId="8" borderId="1" xfId="0" applyFill="1" applyBorder="1"/>
    <xf numFmtId="1" fontId="0" fillId="0" borderId="0" xfId="0" applyNumberFormat="1"/>
    <xf numFmtId="0" fontId="3" fillId="0" borderId="1" xfId="0" applyFont="1" applyBorder="1" applyAlignment="1">
      <alignment horizontal="center" vertical="center"/>
    </xf>
    <xf numFmtId="0" fontId="0" fillId="0" borderId="20" xfId="0" applyBorder="1" applyAlignment="1">
      <alignment horizontal="center"/>
    </xf>
    <xf numFmtId="0" fontId="0" fillId="0" borderId="24" xfId="0" applyBorder="1" applyAlignment="1">
      <alignment horizontal="center"/>
    </xf>
    <xf numFmtId="10" fontId="0" fillId="0" borderId="1" xfId="11" applyNumberFormat="1" applyFont="1" applyBorder="1"/>
    <xf numFmtId="10" fontId="0" fillId="0" borderId="0" xfId="0" applyNumberFormat="1"/>
    <xf numFmtId="3" fontId="0" fillId="0" borderId="1" xfId="0" applyNumberFormat="1" applyBorder="1" applyAlignment="1">
      <alignment horizontal="center"/>
    </xf>
    <xf numFmtId="0" fontId="0" fillId="0" borderId="1" xfId="0" applyBorder="1" applyAlignment="1">
      <alignment horizontal="right"/>
    </xf>
    <xf numFmtId="3" fontId="0" fillId="0" borderId="23" xfId="0" applyNumberFormat="1" applyBorder="1" applyAlignment="1">
      <alignment horizontal="center"/>
    </xf>
    <xf numFmtId="0" fontId="0" fillId="0" borderId="7" xfId="0" applyBorder="1" applyAlignment="1">
      <alignment horizontal="center"/>
    </xf>
    <xf numFmtId="3" fontId="0" fillId="0" borderId="7" xfId="0" applyNumberFormat="1" applyBorder="1" applyAlignment="1">
      <alignment horizontal="center"/>
    </xf>
    <xf numFmtId="0" fontId="0" fillId="11" borderId="14" xfId="0" applyFill="1" applyBorder="1" applyAlignment="1">
      <alignment horizontal="center"/>
    </xf>
    <xf numFmtId="3" fontId="0" fillId="11" borderId="6" xfId="0" applyNumberFormat="1" applyFill="1" applyBorder="1" applyAlignment="1">
      <alignment horizontal="center"/>
    </xf>
    <xf numFmtId="0" fontId="12" fillId="0" borderId="0" xfId="0" applyFont="1" applyAlignment="1">
      <alignment horizontal="center"/>
    </xf>
    <xf numFmtId="0" fontId="12" fillId="0" borderId="0" xfId="0" applyFont="1" applyAlignment="1">
      <alignment vertical="top" wrapText="1"/>
    </xf>
    <xf numFmtId="0" fontId="12" fillId="0" borderId="0" xfId="0" applyFont="1" applyAlignment="1">
      <alignment wrapText="1"/>
    </xf>
    <xf numFmtId="0" fontId="12" fillId="0" borderId="0" xfId="0" applyFont="1"/>
    <xf numFmtId="3" fontId="12" fillId="0" borderId="0" xfId="0" applyNumberFormat="1" applyFont="1"/>
    <xf numFmtId="0" fontId="12" fillId="2" borderId="0" xfId="0" applyFont="1" applyFill="1"/>
    <xf numFmtId="0" fontId="12" fillId="2" borderId="0" xfId="0" applyFont="1" applyFill="1" applyAlignment="1">
      <alignment wrapText="1"/>
    </xf>
    <xf numFmtId="3" fontId="12" fillId="2" borderId="0" xfId="0" applyNumberFormat="1" applyFont="1" applyFill="1" applyAlignment="1">
      <alignment horizontal="right"/>
    </xf>
    <xf numFmtId="0" fontId="12" fillId="12" borderId="0" xfId="0" applyFont="1" applyFill="1" applyAlignment="1">
      <alignment wrapText="1"/>
    </xf>
    <xf numFmtId="0" fontId="12" fillId="12" borderId="0" xfId="0" applyFont="1" applyFill="1" applyAlignment="1">
      <alignment horizontal="left" wrapText="1"/>
    </xf>
    <xf numFmtId="168" fontId="12" fillId="12" borderId="0" xfId="0" applyNumberFormat="1" applyFont="1" applyFill="1"/>
    <xf numFmtId="0" fontId="12" fillId="17" borderId="0" xfId="0" applyFont="1" applyFill="1"/>
    <xf numFmtId="0" fontId="12" fillId="17" borderId="0" xfId="0" applyFont="1" applyFill="1" applyAlignment="1">
      <alignment wrapText="1"/>
    </xf>
    <xf numFmtId="3" fontId="12" fillId="17" borderId="0" xfId="0" applyNumberFormat="1" applyFont="1" applyFill="1"/>
    <xf numFmtId="0" fontId="12" fillId="13" borderId="0" xfId="0" applyFont="1" applyFill="1"/>
    <xf numFmtId="0" fontId="12" fillId="13" borderId="0" xfId="0" applyFont="1" applyFill="1" applyAlignment="1">
      <alignment wrapText="1"/>
    </xf>
    <xf numFmtId="3" fontId="12" fillId="13" borderId="0" xfId="0" applyNumberFormat="1" applyFont="1" applyFill="1"/>
    <xf numFmtId="168" fontId="12" fillId="0" borderId="0" xfId="11" applyNumberFormat="1" applyFont="1"/>
    <xf numFmtId="10" fontId="12" fillId="0" borderId="0" xfId="11" applyNumberFormat="1" applyFont="1"/>
    <xf numFmtId="167" fontId="0" fillId="2" borderId="14" xfId="12" applyNumberFormat="1" applyFont="1" applyFill="1" applyBorder="1" applyAlignment="1">
      <alignment horizontal="center"/>
    </xf>
    <xf numFmtId="167" fontId="0" fillId="17" borderId="14" xfId="12" applyNumberFormat="1" applyFont="1" applyFill="1" applyBorder="1" applyAlignment="1">
      <alignment horizontal="center"/>
    </xf>
    <xf numFmtId="0" fontId="0" fillId="2" borderId="14" xfId="0" applyFill="1" applyBorder="1" applyAlignment="1">
      <alignment horizontal="center"/>
    </xf>
    <xf numFmtId="0" fontId="0" fillId="12" borderId="14" xfId="0" applyFill="1" applyBorder="1" applyAlignment="1">
      <alignment horizontal="center"/>
    </xf>
    <xf numFmtId="0" fontId="0" fillId="17" borderId="14" xfId="0" applyFill="1" applyBorder="1" applyAlignment="1">
      <alignment horizontal="center"/>
    </xf>
    <xf numFmtId="0" fontId="0" fillId="13" borderId="14" xfId="0" applyFill="1" applyBorder="1" applyAlignment="1">
      <alignment horizontal="center"/>
    </xf>
    <xf numFmtId="3" fontId="0" fillId="13" borderId="6" xfId="0" applyNumberFormat="1" applyFill="1" applyBorder="1" applyAlignment="1">
      <alignment horizontal="center"/>
    </xf>
    <xf numFmtId="0" fontId="15" fillId="0" borderId="0" xfId="0" applyFont="1"/>
    <xf numFmtId="0" fontId="11" fillId="4" borderId="1" xfId="0" applyFont="1" applyFill="1" applyBorder="1"/>
    <xf numFmtId="167" fontId="11" fillId="4" borderId="1" xfId="12" applyNumberFormat="1" applyFont="1" applyFill="1" applyBorder="1"/>
    <xf numFmtId="0" fontId="6" fillId="7" borderId="1" xfId="0" applyFont="1" applyFill="1" applyBorder="1"/>
    <xf numFmtId="0" fontId="19" fillId="0" borderId="0" xfId="0" applyFont="1"/>
    <xf numFmtId="3" fontId="19" fillId="0" borderId="0" xfId="0" applyNumberFormat="1" applyFont="1"/>
    <xf numFmtId="0" fontId="15" fillId="0" borderId="1" xfId="0" applyFont="1" applyBorder="1"/>
    <xf numFmtId="10" fontId="15" fillId="0" borderId="1" xfId="11" applyNumberFormat="1" applyFont="1" applyBorder="1"/>
    <xf numFmtId="3" fontId="15" fillId="0" borderId="0" xfId="0" applyNumberFormat="1" applyFont="1"/>
    <xf numFmtId="3" fontId="15" fillId="0" borderId="1" xfId="0" applyNumberFormat="1" applyFont="1" applyBorder="1"/>
    <xf numFmtId="164" fontId="15" fillId="0" borderId="1" xfId="0" applyNumberFormat="1" applyFont="1" applyBorder="1"/>
    <xf numFmtId="0" fontId="15" fillId="0" borderId="1" xfId="0" applyFont="1" applyBorder="1" applyAlignment="1">
      <alignment wrapText="1"/>
    </xf>
    <xf numFmtId="2" fontId="15" fillId="0" borderId="1" xfId="0" applyNumberFormat="1" applyFont="1" applyBorder="1"/>
    <xf numFmtId="1" fontId="15" fillId="0" borderId="1" xfId="0" applyNumberFormat="1" applyFont="1" applyBorder="1"/>
    <xf numFmtId="166" fontId="15" fillId="0" borderId="1" xfId="0" applyNumberFormat="1" applyFont="1" applyBorder="1"/>
    <xf numFmtId="0" fontId="15" fillId="0" borderId="2" xfId="0" applyFont="1" applyBorder="1"/>
    <xf numFmtId="0" fontId="15" fillId="0" borderId="4" xfId="0" applyFont="1" applyBorder="1"/>
    <xf numFmtId="10" fontId="15" fillId="0" borderId="1" xfId="0" applyNumberFormat="1" applyFont="1" applyBorder="1"/>
    <xf numFmtId="0" fontId="18" fillId="4" borderId="1" xfId="0" applyFont="1" applyFill="1" applyBorder="1"/>
    <xf numFmtId="167" fontId="18" fillId="4" borderId="1" xfId="12" applyNumberFormat="1" applyFont="1" applyFill="1" applyBorder="1"/>
    <xf numFmtId="0" fontId="15" fillId="7" borderId="2" xfId="0" applyFont="1" applyFill="1" applyBorder="1"/>
    <xf numFmtId="0" fontId="22" fillId="7" borderId="1" xfId="0" applyFont="1" applyFill="1" applyBorder="1"/>
    <xf numFmtId="167" fontId="15" fillId="7" borderId="4" xfId="12" applyNumberFormat="1" applyFont="1" applyFill="1" applyBorder="1"/>
    <xf numFmtId="10" fontId="15" fillId="0" borderId="0" xfId="0" applyNumberFormat="1" applyFont="1"/>
    <xf numFmtId="167" fontId="18" fillId="4" borderId="1" xfId="12" applyNumberFormat="1" applyFont="1" applyFill="1" applyBorder="1" applyAlignment="1">
      <alignment horizontal="right"/>
    </xf>
    <xf numFmtId="167" fontId="15" fillId="7" borderId="4" xfId="12" applyNumberFormat="1" applyFont="1" applyFill="1" applyBorder="1" applyAlignment="1">
      <alignment horizontal="right"/>
    </xf>
    <xf numFmtId="167" fontId="0" fillId="7" borderId="4" xfId="12" applyNumberFormat="1" applyFont="1" applyFill="1" applyBorder="1"/>
    <xf numFmtId="167" fontId="0" fillId="0" borderId="0" xfId="12" applyNumberFormat="1" applyFont="1"/>
    <xf numFmtId="168" fontId="0" fillId="0" borderId="0" xfId="11" applyNumberFormat="1" applyFont="1" applyAlignment="1">
      <alignment horizontal="center"/>
    </xf>
    <xf numFmtId="168" fontId="0" fillId="12" borderId="6" xfId="11" applyNumberFormat="1" applyFont="1" applyFill="1" applyBorder="1" applyAlignment="1">
      <alignment horizontal="center"/>
    </xf>
    <xf numFmtId="1" fontId="15" fillId="0" borderId="0" xfId="0" applyNumberFormat="1" applyFont="1"/>
    <xf numFmtId="3" fontId="23" fillId="0" borderId="0" xfId="0" applyNumberFormat="1" applyFont="1" applyAlignment="1">
      <alignment horizontal="center" vertical="center"/>
    </xf>
    <xf numFmtId="0" fontId="0" fillId="0" borderId="0" xfId="0" applyAlignment="1">
      <alignment horizontal="center"/>
    </xf>
    <xf numFmtId="14" fontId="0" fillId="0" borderId="1" xfId="0" applyNumberFormat="1" applyBorder="1" applyAlignment="1">
      <alignment horizontal="center"/>
    </xf>
    <xf numFmtId="0" fontId="3" fillId="0" borderId="1" xfId="0" applyFont="1" applyBorder="1" applyAlignment="1">
      <alignment horizontal="right"/>
    </xf>
    <xf numFmtId="0" fontId="3" fillId="0" borderId="1" xfId="0" applyFont="1" applyBorder="1" applyAlignment="1">
      <alignment horizontal="right" vertical="center"/>
    </xf>
    <xf numFmtId="0" fontId="0" fillId="0" borderId="1" xfId="0" applyBorder="1" applyAlignment="1">
      <alignment horizontal="right" vertical="center"/>
    </xf>
    <xf numFmtId="0" fontId="0" fillId="0" borderId="22" xfId="0" applyBorder="1" applyAlignment="1">
      <alignment horizontal="right"/>
    </xf>
    <xf numFmtId="10" fontId="3" fillId="0" borderId="1" xfId="11" applyNumberFormat="1" applyFont="1" applyBorder="1"/>
    <xf numFmtId="3" fontId="0" fillId="0" borderId="1" xfId="0" applyNumberFormat="1" applyBorder="1"/>
    <xf numFmtId="164" fontId="0" fillId="0" borderId="1" xfId="0" applyNumberFormat="1" applyBorder="1"/>
    <xf numFmtId="2" fontId="0" fillId="0" borderId="1" xfId="0" applyNumberFormat="1" applyBorder="1"/>
    <xf numFmtId="166" fontId="0" fillId="0" borderId="1" xfId="0" applyNumberFormat="1" applyBorder="1"/>
    <xf numFmtId="0" fontId="0" fillId="0" borderId="2" xfId="0" applyBorder="1"/>
    <xf numFmtId="0" fontId="0" fillId="0" borderId="4" xfId="0" applyBorder="1"/>
    <xf numFmtId="10" fontId="0" fillId="0" borderId="1" xfId="0" applyNumberFormat="1" applyBorder="1"/>
    <xf numFmtId="0" fontId="0" fillId="7" borderId="2" xfId="0" applyFill="1" applyBorder="1"/>
    <xf numFmtId="43" fontId="0" fillId="0" borderId="1" xfId="12" applyFont="1" applyBorder="1"/>
    <xf numFmtId="43" fontId="0" fillId="0" borderId="0" xfId="12" applyFont="1"/>
    <xf numFmtId="1" fontId="12" fillId="0" borderId="0" xfId="11" applyNumberFormat="1" applyFont="1"/>
    <xf numFmtId="0" fontId="12" fillId="0" borderId="0" xfId="0" applyFont="1" applyAlignment="1">
      <alignment vertical="center" wrapText="1"/>
    </xf>
    <xf numFmtId="0" fontId="0" fillId="6" borderId="1" xfId="0" applyFill="1" applyBorder="1" applyAlignment="1">
      <alignment horizontal="right"/>
    </xf>
    <xf numFmtId="0" fontId="3" fillId="6" borderId="1" xfId="0" applyFont="1" applyFill="1" applyBorder="1" applyAlignment="1">
      <alignment horizontal="right" vertical="center"/>
    </xf>
    <xf numFmtId="0" fontId="3" fillId="6" borderId="1" xfId="0" applyFont="1" applyFill="1" applyBorder="1" applyAlignment="1">
      <alignment horizontal="right"/>
    </xf>
    <xf numFmtId="0" fontId="25" fillId="6" borderId="1" xfId="0" applyFont="1" applyFill="1" applyBorder="1" applyAlignment="1">
      <alignment horizontal="right" vertical="top" wrapText="1"/>
    </xf>
    <xf numFmtId="0" fontId="1" fillId="0" borderId="12" xfId="0" applyFont="1" applyBorder="1" applyAlignment="1">
      <alignment horizontal="center"/>
    </xf>
    <xf numFmtId="43" fontId="15" fillId="0" borderId="0" xfId="12" applyFont="1"/>
    <xf numFmtId="169" fontId="15" fillId="0" borderId="0" xfId="0" applyNumberFormat="1" applyFont="1"/>
    <xf numFmtId="170" fontId="15" fillId="0" borderId="0" xfId="0" applyNumberFormat="1" applyFont="1"/>
    <xf numFmtId="2" fontId="15" fillId="0" borderId="0" xfId="0" applyNumberFormat="1" applyFont="1"/>
    <xf numFmtId="0" fontId="27" fillId="18" borderId="31" xfId="0" applyFont="1" applyFill="1" applyBorder="1" applyAlignment="1">
      <alignment horizontal="center" wrapText="1"/>
    </xf>
    <xf numFmtId="0" fontId="28" fillId="0" borderId="0" xfId="0" applyFont="1" applyAlignment="1">
      <alignment horizontal="center" vertical="center"/>
    </xf>
    <xf numFmtId="0" fontId="0" fillId="0" borderId="0" xfId="0" applyAlignment="1">
      <alignment horizontal="right"/>
    </xf>
    <xf numFmtId="0" fontId="1" fillId="14" borderId="1" xfId="0" applyFont="1" applyFill="1" applyBorder="1" applyAlignment="1">
      <alignment horizontal="center"/>
    </xf>
    <xf numFmtId="3" fontId="1" fillId="8" borderId="1" xfId="0" applyNumberFormat="1" applyFont="1" applyFill="1" applyBorder="1" applyAlignment="1">
      <alignment horizontal="center"/>
    </xf>
    <xf numFmtId="0" fontId="0" fillId="0" borderId="15" xfId="0" applyBorder="1" applyAlignment="1">
      <alignment horizontal="center"/>
    </xf>
    <xf numFmtId="0" fontId="0" fillId="0" borderId="41" xfId="0" applyBorder="1" applyAlignment="1">
      <alignment horizontal="center"/>
    </xf>
    <xf numFmtId="0" fontId="0" fillId="0" borderId="16" xfId="0" applyBorder="1"/>
    <xf numFmtId="0" fontId="0" fillId="0" borderId="42" xfId="0" applyBorder="1"/>
    <xf numFmtId="0" fontId="0" fillId="0" borderId="53" xfId="0" applyBorder="1" applyAlignment="1">
      <alignment horizontal="center"/>
    </xf>
    <xf numFmtId="0" fontId="0" fillId="0" borderId="36" xfId="0" applyBorder="1" applyAlignment="1">
      <alignment horizontal="center"/>
    </xf>
    <xf numFmtId="3" fontId="0" fillId="0" borderId="24" xfId="0" applyNumberFormat="1" applyBorder="1" applyAlignment="1">
      <alignment horizontal="center"/>
    </xf>
    <xf numFmtId="3" fontId="0" fillId="0" borderId="41" xfId="0" applyNumberFormat="1" applyBorder="1" applyAlignment="1">
      <alignment horizontal="center"/>
    </xf>
    <xf numFmtId="3" fontId="0" fillId="0" borderId="36" xfId="0" applyNumberFormat="1" applyBorder="1" applyAlignment="1">
      <alignment horizontal="center"/>
    </xf>
    <xf numFmtId="0" fontId="5" fillId="0" borderId="5" xfId="0" applyFont="1" applyBorder="1" applyAlignment="1">
      <alignment horizontal="left" wrapText="1"/>
    </xf>
    <xf numFmtId="0" fontId="5" fillId="0" borderId="1" xfId="0" applyFont="1" applyBorder="1" applyAlignment="1">
      <alignment horizontal="left" wrapText="1"/>
    </xf>
    <xf numFmtId="0" fontId="5" fillId="0" borderId="9" xfId="0" applyFont="1" applyBorder="1" applyAlignment="1">
      <alignment horizontal="left" wrapText="1"/>
    </xf>
    <xf numFmtId="14" fontId="5" fillId="0" borderId="1" xfId="0" applyNumberFormat="1" applyFont="1" applyBorder="1" applyAlignment="1">
      <alignment horizontal="left" wrapText="1"/>
    </xf>
    <xf numFmtId="0" fontId="26" fillId="0" borderId="1" xfId="0" applyFont="1" applyBorder="1" applyAlignment="1">
      <alignment horizontal="left" wrapText="1"/>
    </xf>
    <xf numFmtId="14" fontId="0" fillId="0" borderId="1" xfId="0" applyNumberFormat="1" applyBorder="1" applyAlignment="1">
      <alignment horizontal="left"/>
    </xf>
    <xf numFmtId="0" fontId="29" fillId="0" borderId="0" xfId="0" applyFont="1" applyAlignment="1">
      <alignment vertical="center" wrapText="1"/>
    </xf>
    <xf numFmtId="3" fontId="0" fillId="0" borderId="0" xfId="0" applyNumberFormat="1" applyAlignment="1">
      <alignment horizontal="left"/>
    </xf>
    <xf numFmtId="167" fontId="15" fillId="0" borderId="0" xfId="0" applyNumberFormat="1" applyFont="1"/>
    <xf numFmtId="0" fontId="1" fillId="0" borderId="0" xfId="0" applyFont="1" applyAlignment="1">
      <alignment horizontal="center" wrapText="1"/>
    </xf>
    <xf numFmtId="0" fontId="28" fillId="18" borderId="8" xfId="0" applyFont="1" applyFill="1" applyBorder="1" applyAlignment="1">
      <alignment horizontal="center" wrapText="1"/>
    </xf>
    <xf numFmtId="0" fontId="28" fillId="18" borderId="13" xfId="0" applyFont="1" applyFill="1" applyBorder="1" applyAlignment="1">
      <alignment horizontal="center" wrapText="1"/>
    </xf>
    <xf numFmtId="0" fontId="28" fillId="0" borderId="0" xfId="0" applyFont="1" applyAlignment="1">
      <alignment horizontal="center" wrapText="1"/>
    </xf>
    <xf numFmtId="0" fontId="28" fillId="18" borderId="0" xfId="0" applyFont="1" applyFill="1" applyAlignment="1">
      <alignment horizontal="center" wrapText="1"/>
    </xf>
    <xf numFmtId="3" fontId="0" fillId="14" borderId="1" xfId="0" applyNumberFormat="1" applyFill="1" applyBorder="1" applyAlignment="1">
      <alignment horizontal="center"/>
    </xf>
    <xf numFmtId="1" fontId="0" fillId="14" borderId="1" xfId="0" applyNumberFormat="1" applyFill="1" applyBorder="1" applyAlignment="1">
      <alignment horizontal="center"/>
    </xf>
    <xf numFmtId="1" fontId="0" fillId="22" borderId="1" xfId="0" applyNumberFormat="1" applyFill="1" applyBorder="1" applyAlignment="1">
      <alignment horizontal="center"/>
    </xf>
    <xf numFmtId="3" fontId="6" fillId="0" borderId="0" xfId="0" applyNumberFormat="1" applyFont="1" applyAlignment="1">
      <alignment horizontal="center" wrapText="1"/>
    </xf>
    <xf numFmtId="9" fontId="0" fillId="0" borderId="23" xfId="11" applyFont="1" applyFill="1" applyBorder="1" applyAlignment="1">
      <alignment horizontal="center"/>
    </xf>
    <xf numFmtId="0" fontId="0" fillId="0" borderId="25" xfId="0" applyBorder="1"/>
    <xf numFmtId="0" fontId="0" fillId="0" borderId="26" xfId="0" applyBorder="1"/>
    <xf numFmtId="3" fontId="1" fillId="0" borderId="0" xfId="0" applyNumberFormat="1" applyFont="1" applyAlignment="1">
      <alignment horizontal="center"/>
    </xf>
    <xf numFmtId="9" fontId="1" fillId="0" borderId="0" xfId="11" applyFont="1" applyBorder="1" applyAlignment="1">
      <alignment horizontal="center"/>
    </xf>
    <xf numFmtId="0" fontId="31" fillId="0" borderId="0" xfId="0" applyFont="1" applyAlignment="1">
      <alignment horizontal="left" vertical="center" wrapText="1"/>
    </xf>
    <xf numFmtId="3" fontId="1" fillId="16" borderId="13" xfId="0" applyNumberFormat="1" applyFont="1" applyFill="1" applyBorder="1" applyAlignment="1">
      <alignment horizontal="center"/>
    </xf>
    <xf numFmtId="0" fontId="1" fillId="0" borderId="0" xfId="0" applyFont="1" applyAlignment="1">
      <alignment horizontal="right"/>
    </xf>
    <xf numFmtId="3" fontId="1" fillId="16" borderId="3" xfId="0" applyNumberFormat="1" applyFont="1" applyFill="1" applyBorder="1" applyAlignment="1">
      <alignment horizontal="center"/>
    </xf>
    <xf numFmtId="0" fontId="6" fillId="0" borderId="1" xfId="0" applyFont="1" applyBorder="1" applyAlignment="1">
      <alignment horizontal="left" vertical="top" wrapText="1"/>
    </xf>
    <xf numFmtId="14" fontId="0" fillId="0" borderId="1" xfId="0" applyNumberFormat="1" applyBorder="1" applyAlignment="1">
      <alignment horizontal="center" vertical="top" wrapText="1"/>
    </xf>
    <xf numFmtId="0" fontId="0" fillId="0" borderId="29" xfId="0" applyBorder="1" applyAlignment="1">
      <alignment horizontal="center"/>
    </xf>
    <xf numFmtId="0" fontId="0" fillId="0" borderId="30" xfId="0" applyBorder="1" applyAlignment="1">
      <alignment horizontal="center"/>
    </xf>
    <xf numFmtId="14" fontId="0" fillId="0" borderId="47" xfId="0" applyNumberFormat="1" applyBorder="1" applyAlignment="1">
      <alignment horizontal="center"/>
    </xf>
    <xf numFmtId="14" fontId="0" fillId="0" borderId="27" xfId="0" applyNumberFormat="1" applyBorder="1" applyAlignment="1">
      <alignment horizontal="center"/>
    </xf>
    <xf numFmtId="1" fontId="1" fillId="0" borderId="0" xfId="0" applyNumberFormat="1" applyFont="1"/>
    <xf numFmtId="1" fontId="0" fillId="0" borderId="1" xfId="0" applyNumberFormat="1" applyBorder="1" applyAlignment="1">
      <alignment horizontal="center"/>
    </xf>
    <xf numFmtId="1" fontId="0" fillId="0" borderId="1" xfId="0" applyNumberFormat="1" applyBorder="1" applyAlignment="1">
      <alignment horizontal="right"/>
    </xf>
    <xf numFmtId="9" fontId="0" fillId="0" borderId="1" xfId="11" applyFont="1" applyBorder="1" applyAlignment="1">
      <alignment horizontal="center"/>
    </xf>
    <xf numFmtId="1" fontId="0" fillId="0" borderId="7" xfId="0" applyNumberFormat="1" applyBorder="1"/>
    <xf numFmtId="1" fontId="0" fillId="0" borderId="0" xfId="0" applyNumberFormat="1" applyAlignment="1">
      <alignment horizontal="right"/>
    </xf>
    <xf numFmtId="165" fontId="3" fillId="0" borderId="51" xfId="0" applyNumberFormat="1" applyFont="1" applyBorder="1" applyAlignment="1">
      <alignment horizontal="center"/>
    </xf>
    <xf numFmtId="165" fontId="3" fillId="0" borderId="2" xfId="0" applyNumberFormat="1" applyFont="1" applyBorder="1" applyAlignment="1">
      <alignment horizontal="center"/>
    </xf>
    <xf numFmtId="165" fontId="3" fillId="0" borderId="52" xfId="0" applyNumberFormat="1" applyFont="1" applyBorder="1" applyAlignment="1">
      <alignment horizontal="center"/>
    </xf>
    <xf numFmtId="165" fontId="0" fillId="0" borderId="2" xfId="0" applyNumberFormat="1" applyBorder="1" applyAlignment="1">
      <alignment horizontal="center"/>
    </xf>
    <xf numFmtId="165" fontId="0" fillId="0" borderId="52" xfId="0" applyNumberFormat="1" applyBorder="1" applyAlignment="1">
      <alignment horizontal="center"/>
    </xf>
    <xf numFmtId="165" fontId="0" fillId="0" borderId="9" xfId="0" applyNumberFormat="1" applyBorder="1" applyAlignment="1">
      <alignment horizontal="center"/>
    </xf>
    <xf numFmtId="165" fontId="0" fillId="0" borderId="8" xfId="0" applyNumberFormat="1" applyBorder="1" applyAlignment="1">
      <alignment horizontal="center"/>
    </xf>
    <xf numFmtId="165" fontId="0" fillId="0" borderId="51" xfId="0" applyNumberFormat="1" applyBorder="1" applyAlignment="1">
      <alignment horizontal="center"/>
    </xf>
    <xf numFmtId="165" fontId="3" fillId="0" borderId="1" xfId="0" applyNumberFormat="1" applyFont="1" applyBorder="1" applyAlignment="1">
      <alignment horizontal="left"/>
    </xf>
    <xf numFmtId="165" fontId="0" fillId="0" borderId="1" xfId="0" applyNumberFormat="1" applyBorder="1" applyAlignment="1">
      <alignment horizontal="left"/>
    </xf>
    <xf numFmtId="165" fontId="0" fillId="0" borderId="5" xfId="0" applyNumberFormat="1" applyBorder="1" applyAlignment="1">
      <alignment horizontal="left"/>
    </xf>
    <xf numFmtId="165" fontId="0" fillId="0" borderId="2" xfId="0" applyNumberFormat="1" applyBorder="1" applyAlignment="1">
      <alignment horizontal="left"/>
    </xf>
    <xf numFmtId="165" fontId="0" fillId="0" borderId="9" xfId="0" applyNumberFormat="1" applyBorder="1" applyAlignment="1">
      <alignment horizontal="left"/>
    </xf>
    <xf numFmtId="0" fontId="0" fillId="0" borderId="0" xfId="0" applyAlignment="1">
      <alignment wrapText="1"/>
    </xf>
    <xf numFmtId="0" fontId="32" fillId="19" borderId="1" xfId="14" applyFont="1" applyFill="1" applyBorder="1" applyAlignment="1">
      <alignment horizontal="center" vertical="center" wrapText="1"/>
    </xf>
    <xf numFmtId="0" fontId="1" fillId="0" borderId="0" xfId="0" applyFont="1" applyAlignment="1">
      <alignment horizontal="right" wrapText="1"/>
    </xf>
    <xf numFmtId="0" fontId="1" fillId="0" borderId="0" xfId="0" applyFont="1" applyAlignment="1">
      <alignment wrapText="1"/>
    </xf>
    <xf numFmtId="3" fontId="1" fillId="0" borderId="0" xfId="0" applyNumberFormat="1" applyFont="1" applyAlignment="1">
      <alignment wrapText="1"/>
    </xf>
    <xf numFmtId="0" fontId="0" fillId="0" borderId="7" xfId="0" applyBorder="1" applyAlignment="1">
      <alignment wrapText="1"/>
    </xf>
    <xf numFmtId="0" fontId="1" fillId="0" borderId="0" xfId="0" applyFont="1" applyAlignment="1">
      <alignment horizontal="left" wrapText="1"/>
    </xf>
    <xf numFmtId="0" fontId="0" fillId="0" borderId="0" xfId="0" applyAlignment="1">
      <alignment horizontal="center" wrapText="1"/>
    </xf>
    <xf numFmtId="0" fontId="0" fillId="0" borderId="1" xfId="0" applyBorder="1" applyAlignment="1">
      <alignment horizontal="center" wrapText="1"/>
    </xf>
    <xf numFmtId="0" fontId="32" fillId="19" borderId="10" xfId="14" applyFont="1" applyFill="1" applyBorder="1" applyAlignment="1">
      <alignment horizontal="center" vertical="center" wrapText="1"/>
    </xf>
    <xf numFmtId="0" fontId="0" fillId="0" borderId="5" xfId="0" applyBorder="1" applyAlignment="1">
      <alignment horizontal="center" wrapText="1"/>
    </xf>
    <xf numFmtId="0" fontId="0" fillId="0" borderId="5" xfId="0" applyBorder="1" applyAlignment="1">
      <alignment wrapText="1"/>
    </xf>
    <xf numFmtId="0" fontId="0" fillId="0" borderId="16" xfId="0" applyBorder="1" applyAlignment="1">
      <alignment horizontal="center" wrapText="1"/>
    </xf>
    <xf numFmtId="0" fontId="0" fillId="0" borderId="16" xfId="0" applyBorder="1" applyAlignment="1">
      <alignment wrapText="1"/>
    </xf>
    <xf numFmtId="0" fontId="0" fillId="0" borderId="17" xfId="0" applyBorder="1" applyAlignment="1">
      <alignment wrapText="1"/>
    </xf>
    <xf numFmtId="0" fontId="0" fillId="0" borderId="22" xfId="0" applyBorder="1" applyAlignment="1">
      <alignment wrapText="1"/>
    </xf>
    <xf numFmtId="0" fontId="0" fillId="0" borderId="42" xfId="0" applyBorder="1" applyAlignment="1">
      <alignment horizontal="center" wrapText="1"/>
    </xf>
    <xf numFmtId="0" fontId="0" fillId="0" borderId="42" xfId="0" applyBorder="1" applyAlignment="1">
      <alignment wrapText="1"/>
    </xf>
    <xf numFmtId="0" fontId="0" fillId="0" borderId="43" xfId="0" applyBorder="1" applyAlignment="1">
      <alignment wrapText="1"/>
    </xf>
    <xf numFmtId="0" fontId="0" fillId="0" borderId="10" xfId="0" applyBorder="1" applyAlignment="1">
      <alignment horizontal="center" wrapText="1"/>
    </xf>
    <xf numFmtId="0" fontId="0" fillId="0" borderId="10" xfId="0" applyBorder="1" applyAlignment="1">
      <alignment wrapText="1"/>
    </xf>
    <xf numFmtId="0" fontId="0" fillId="0" borderId="21" xfId="0" applyBorder="1" applyAlignment="1">
      <alignment wrapText="1"/>
    </xf>
    <xf numFmtId="0" fontId="0" fillId="0" borderId="48" xfId="0" applyBorder="1" applyAlignment="1">
      <alignment wrapText="1"/>
    </xf>
    <xf numFmtId="3" fontId="1" fillId="0" borderId="7" xfId="0" applyNumberFormat="1" applyFont="1" applyBorder="1" applyAlignment="1">
      <alignment wrapText="1"/>
    </xf>
    <xf numFmtId="0" fontId="0" fillId="0" borderId="10" xfId="0" applyBorder="1"/>
    <xf numFmtId="0" fontId="0" fillId="0" borderId="5" xfId="0" applyBorder="1"/>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3" fontId="0" fillId="8" borderId="24" xfId="0" applyNumberFormat="1" applyFill="1" applyBorder="1" applyAlignment="1">
      <alignment horizontal="center"/>
    </xf>
    <xf numFmtId="165" fontId="0" fillId="8" borderId="2" xfId="0" applyNumberFormat="1" applyFill="1" applyBorder="1" applyAlignment="1">
      <alignment horizontal="center"/>
    </xf>
    <xf numFmtId="14" fontId="0" fillId="0" borderId="56" xfId="0" applyNumberFormat="1" applyBorder="1" applyAlignment="1">
      <alignment horizontal="center"/>
    </xf>
    <xf numFmtId="14" fontId="0" fillId="0" borderId="18" xfId="0" applyNumberFormat="1" applyBorder="1" applyAlignment="1">
      <alignment horizontal="center"/>
    </xf>
    <xf numFmtId="0" fontId="0" fillId="8" borderId="18" xfId="0" applyFill="1" applyBorder="1" applyAlignment="1">
      <alignment horizontal="center"/>
    </xf>
    <xf numFmtId="14" fontId="0" fillId="3" borderId="18" xfId="0" applyNumberFormat="1" applyFill="1" applyBorder="1" applyAlignment="1">
      <alignment horizontal="center"/>
    </xf>
    <xf numFmtId="14" fontId="0" fillId="0" borderId="57" xfId="0" applyNumberFormat="1" applyBorder="1" applyAlignment="1">
      <alignment horizontal="center"/>
    </xf>
    <xf numFmtId="14" fontId="0" fillId="3" borderId="56" xfId="0" applyNumberFormat="1" applyFill="1" applyBorder="1" applyAlignment="1">
      <alignment horizontal="center"/>
    </xf>
    <xf numFmtId="14" fontId="0" fillId="3" borderId="57" xfId="0" applyNumberFormat="1" applyFill="1" applyBorder="1" applyAlignment="1">
      <alignment horizontal="center"/>
    </xf>
    <xf numFmtId="14" fontId="0" fillId="0" borderId="28" xfId="0" applyNumberFormat="1" applyBorder="1" applyAlignment="1">
      <alignment horizontal="center"/>
    </xf>
    <xf numFmtId="14" fontId="0" fillId="8" borderId="47" xfId="0" applyNumberFormat="1" applyFill="1" applyBorder="1" applyAlignment="1">
      <alignment horizontal="center"/>
    </xf>
    <xf numFmtId="14" fontId="0" fillId="8" borderId="18" xfId="0" applyNumberFormat="1" applyFill="1" applyBorder="1" applyAlignment="1">
      <alignment horizontal="center"/>
    </xf>
    <xf numFmtId="3" fontId="0" fillId="8" borderId="36" xfId="0" applyNumberFormat="1" applyFill="1" applyBorder="1" applyAlignment="1">
      <alignment horizontal="center"/>
    </xf>
    <xf numFmtId="0" fontId="0" fillId="8" borderId="10" xfId="0" applyFill="1" applyBorder="1"/>
    <xf numFmtId="165" fontId="0" fillId="8" borderId="8" xfId="0" applyNumberFormat="1" applyFill="1" applyBorder="1" applyAlignment="1">
      <alignment horizontal="center"/>
    </xf>
    <xf numFmtId="14" fontId="0" fillId="8" borderId="57" xfId="0" applyNumberFormat="1" applyFill="1" applyBorder="1" applyAlignment="1">
      <alignment horizontal="center"/>
    </xf>
    <xf numFmtId="14" fontId="0" fillId="8" borderId="28" xfId="0" applyNumberFormat="1" applyFill="1" applyBorder="1" applyAlignment="1">
      <alignment horizontal="center"/>
    </xf>
    <xf numFmtId="2" fontId="0" fillId="0" borderId="0" xfId="0" applyNumberFormat="1" applyAlignment="1">
      <alignment horizontal="center" vertical="center"/>
    </xf>
    <xf numFmtId="3" fontId="0" fillId="8" borderId="1" xfId="0" applyNumberFormat="1" applyFill="1" applyBorder="1" applyAlignment="1">
      <alignment horizontal="center"/>
    </xf>
    <xf numFmtId="165" fontId="0" fillId="8" borderId="1" xfId="0" applyNumberFormat="1" applyFill="1" applyBorder="1" applyAlignment="1">
      <alignment horizontal="left"/>
    </xf>
    <xf numFmtId="0" fontId="3" fillId="8" borderId="1" xfId="0" applyFont="1" applyFill="1" applyBorder="1" applyAlignment="1">
      <alignment horizontal="center" vertical="center"/>
    </xf>
    <xf numFmtId="0" fontId="0" fillId="8" borderId="1" xfId="0" applyFill="1" applyBorder="1" applyAlignment="1">
      <alignment horizontal="center" vertical="top" wrapText="1"/>
    </xf>
    <xf numFmtId="0" fontId="0" fillId="8" borderId="1" xfId="0" applyFill="1" applyBorder="1" applyAlignment="1">
      <alignment horizontal="right"/>
    </xf>
    <xf numFmtId="0" fontId="0" fillId="6" borderId="1" xfId="0" applyFill="1" applyBorder="1" applyAlignment="1">
      <alignment horizontal="right" vertical="top" wrapText="1"/>
    </xf>
    <xf numFmtId="0" fontId="0" fillId="8" borderId="1" xfId="0" applyFill="1" applyBorder="1" applyAlignment="1">
      <alignment horizontal="right" vertical="top" wrapText="1"/>
    </xf>
    <xf numFmtId="0" fontId="27" fillId="18" borderId="33" xfId="0" applyFont="1" applyFill="1" applyBorder="1"/>
    <xf numFmtId="0" fontId="27" fillId="18" borderId="34" xfId="0" applyFont="1" applyFill="1" applyBorder="1" applyAlignment="1">
      <alignment horizontal="center" wrapText="1"/>
    </xf>
    <xf numFmtId="0" fontId="27" fillId="18" borderId="35" xfId="0" applyFont="1" applyFill="1" applyBorder="1" applyAlignment="1">
      <alignment horizontal="center" wrapText="1"/>
    </xf>
    <xf numFmtId="0" fontId="5" fillId="0" borderId="0" xfId="0" applyFont="1"/>
    <xf numFmtId="0" fontId="5" fillId="9" borderId="0" xfId="0" applyFont="1" applyFill="1"/>
    <xf numFmtId="0" fontId="26" fillId="0" borderId="1" xfId="0" applyFont="1" applyBorder="1" applyAlignment="1">
      <alignment horizontal="left" vertical="center" wrapText="1"/>
    </xf>
    <xf numFmtId="14" fontId="5" fillId="0" borderId="1" xfId="0" applyNumberFormat="1" applyFont="1" applyBorder="1" applyAlignment="1">
      <alignment horizontal="right" wrapText="1"/>
    </xf>
    <xf numFmtId="14" fontId="5" fillId="0" borderId="2" xfId="0" applyNumberFormat="1" applyFont="1" applyBorder="1" applyAlignment="1">
      <alignment horizontal="right" wrapText="1"/>
    </xf>
    <xf numFmtId="0" fontId="5" fillId="0" borderId="2" xfId="0" applyFont="1" applyBorder="1" applyAlignment="1">
      <alignment horizontal="left" wrapText="1"/>
    </xf>
    <xf numFmtId="0" fontId="26" fillId="0" borderId="1" xfId="0" applyFont="1" applyBorder="1"/>
    <xf numFmtId="0" fontId="5" fillId="0" borderId="1" xfId="0" applyFont="1" applyBorder="1"/>
    <xf numFmtId="0" fontId="5" fillId="0" borderId="1" xfId="0" applyFont="1" applyBorder="1" applyAlignment="1">
      <alignment wrapText="1"/>
    </xf>
    <xf numFmtId="14" fontId="5" fillId="0" borderId="1" xfId="0" applyNumberFormat="1" applyFont="1" applyBorder="1"/>
    <xf numFmtId="14" fontId="0" fillId="0" borderId="1" xfId="0" applyNumberFormat="1" applyBorder="1" applyAlignment="1">
      <alignment horizontal="right"/>
    </xf>
    <xf numFmtId="15" fontId="5" fillId="0" borderId="1" xfId="0" applyNumberFormat="1" applyFont="1" applyBorder="1" applyAlignment="1">
      <alignment horizontal="left" wrapText="1"/>
    </xf>
    <xf numFmtId="14" fontId="0" fillId="0" borderId="5" xfId="0" applyNumberFormat="1" applyBorder="1" applyAlignment="1">
      <alignment horizontal="right"/>
    </xf>
    <xf numFmtId="17" fontId="0" fillId="0" borderId="9" xfId="0" applyNumberFormat="1" applyBorder="1" applyAlignment="1">
      <alignment horizontal="left"/>
    </xf>
    <xf numFmtId="0" fontId="26" fillId="0" borderId="1" xfId="0" applyFont="1" applyBorder="1" applyAlignment="1">
      <alignment horizontal="center" vertical="center" textRotation="90"/>
    </xf>
    <xf numFmtId="14" fontId="5" fillId="0" borderId="5" xfId="0" applyNumberFormat="1" applyFont="1" applyBorder="1" applyAlignment="1">
      <alignment horizontal="right" wrapText="1"/>
    </xf>
    <xf numFmtId="14" fontId="5" fillId="0" borderId="9" xfId="0" applyNumberFormat="1" applyFont="1" applyBorder="1" applyAlignment="1">
      <alignment horizontal="right" wrapText="1"/>
    </xf>
    <xf numFmtId="17" fontId="5" fillId="0" borderId="9" xfId="0" applyNumberFormat="1" applyFont="1" applyBorder="1" applyAlignment="1">
      <alignment horizontal="left" wrapText="1"/>
    </xf>
    <xf numFmtId="0" fontId="5" fillId="0" borderId="4" xfId="0" applyFont="1" applyBorder="1" applyAlignment="1">
      <alignment horizontal="left" wrapText="1"/>
    </xf>
    <xf numFmtId="14" fontId="5" fillId="0" borderId="4" xfId="0" applyNumberFormat="1" applyFont="1" applyBorder="1" applyAlignment="1">
      <alignment horizontal="right" wrapText="1"/>
    </xf>
    <xf numFmtId="14" fontId="5" fillId="0" borderId="5" xfId="0" applyNumberFormat="1" applyFont="1" applyBorder="1" applyAlignment="1">
      <alignment horizontal="left" wrapText="1"/>
    </xf>
    <xf numFmtId="0" fontId="26" fillId="0" borderId="4" xfId="0" applyFont="1" applyBorder="1" applyAlignment="1">
      <alignment horizontal="left" wrapText="1"/>
    </xf>
    <xf numFmtId="14" fontId="5" fillId="0" borderId="4" xfId="0" applyNumberFormat="1" applyFont="1" applyBorder="1" applyAlignment="1">
      <alignment horizontal="left" wrapText="1"/>
    </xf>
    <xf numFmtId="14" fontId="5" fillId="0" borderId="2" xfId="0" applyNumberFormat="1" applyFont="1" applyBorder="1" applyAlignment="1">
      <alignment horizontal="left" wrapText="1"/>
    </xf>
    <xf numFmtId="1" fontId="0" fillId="0" borderId="1" xfId="0" applyNumberFormat="1" applyBorder="1" applyAlignment="1">
      <alignment horizontal="right" wrapText="1"/>
    </xf>
    <xf numFmtId="1" fontId="5" fillId="0" borderId="1" xfId="0" applyNumberFormat="1" applyFont="1" applyBorder="1" applyAlignment="1">
      <alignment horizontal="right" wrapText="1"/>
    </xf>
    <xf numFmtId="0" fontId="0" fillId="9" borderId="0" xfId="0" applyFill="1"/>
    <xf numFmtId="0" fontId="33" fillId="0" borderId="1" xfId="0" applyFont="1" applyBorder="1"/>
    <xf numFmtId="0" fontId="6" fillId="0" borderId="0" xfId="0" applyFont="1"/>
    <xf numFmtId="0" fontId="33" fillId="0" borderId="1" xfId="0" applyFont="1" applyBorder="1" applyAlignment="1">
      <alignment horizontal="left" wrapText="1"/>
    </xf>
    <xf numFmtId="0" fontId="0" fillId="0" borderId="58" xfId="0" applyBorder="1" applyAlignment="1">
      <alignment horizontal="center"/>
    </xf>
    <xf numFmtId="1" fontId="0" fillId="0" borderId="1" xfId="0" applyNumberFormat="1" applyBorder="1" applyAlignment="1">
      <alignment wrapText="1"/>
    </xf>
    <xf numFmtId="0" fontId="6" fillId="0" borderId="10" xfId="0" applyFont="1" applyBorder="1" applyAlignment="1">
      <alignment horizontal="left" vertical="top" wrapText="1"/>
    </xf>
    <xf numFmtId="0" fontId="3" fillId="0" borderId="16" xfId="0" applyFont="1" applyBorder="1" applyAlignment="1">
      <alignment wrapText="1"/>
    </xf>
    <xf numFmtId="0" fontId="3" fillId="0" borderId="1" xfId="0" applyFont="1" applyBorder="1" applyAlignment="1">
      <alignment wrapText="1"/>
    </xf>
    <xf numFmtId="0" fontId="3" fillId="0" borderId="1" xfId="0" applyFont="1" applyBorder="1" applyAlignment="1">
      <alignment horizontal="left" wrapText="1"/>
    </xf>
    <xf numFmtId="0" fontId="3" fillId="0" borderId="42" xfId="0" applyFont="1" applyBorder="1" applyAlignment="1">
      <alignment wrapText="1"/>
    </xf>
    <xf numFmtId="0" fontId="3" fillId="0" borderId="5" xfId="0" applyFont="1" applyBorder="1" applyAlignment="1">
      <alignment wrapText="1"/>
    </xf>
    <xf numFmtId="0" fontId="3" fillId="0" borderId="10" xfId="0" applyFont="1" applyBorder="1" applyAlignment="1">
      <alignment wrapText="1"/>
    </xf>
    <xf numFmtId="0" fontId="3" fillId="0" borderId="59" xfId="0" applyFont="1" applyBorder="1" applyAlignment="1">
      <alignment horizontal="left" wrapText="1"/>
    </xf>
    <xf numFmtId="0" fontId="3" fillId="0" borderId="1" xfId="0" applyFont="1" applyBorder="1"/>
    <xf numFmtId="0" fontId="3" fillId="0" borderId="5" xfId="0" applyFont="1" applyBorder="1" applyAlignment="1">
      <alignment horizontal="left" wrapText="1"/>
    </xf>
    <xf numFmtId="0" fontId="3" fillId="0" borderId="4" xfId="0" applyFont="1" applyBorder="1" applyAlignment="1">
      <alignment horizontal="left" wrapText="1"/>
    </xf>
    <xf numFmtId="0" fontId="3" fillId="0" borderId="0" xfId="0" applyFont="1" applyAlignment="1">
      <alignment wrapText="1"/>
    </xf>
    <xf numFmtId="1" fontId="0" fillId="0" borderId="42" xfId="0" applyNumberFormat="1" applyBorder="1" applyAlignment="1">
      <alignment wrapText="1"/>
    </xf>
    <xf numFmtId="1" fontId="0" fillId="0" borderId="45" xfId="0" applyNumberFormat="1" applyBorder="1" applyAlignment="1">
      <alignment horizontal="center" vertical="center"/>
    </xf>
    <xf numFmtId="1" fontId="0" fillId="0" borderId="40" xfId="0" applyNumberFormat="1" applyBorder="1" applyAlignment="1">
      <alignment horizontal="center" vertical="center"/>
    </xf>
    <xf numFmtId="1" fontId="0" fillId="0" borderId="3" xfId="0" applyNumberFormat="1" applyBorder="1" applyAlignment="1">
      <alignment horizontal="center" vertical="center"/>
    </xf>
    <xf numFmtId="1" fontId="0" fillId="0" borderId="47" xfId="0" applyNumberFormat="1" applyBorder="1" applyAlignment="1">
      <alignment horizontal="center" vertical="center"/>
    </xf>
    <xf numFmtId="1" fontId="0" fillId="0" borderId="44" xfId="0" applyNumberFormat="1" applyBorder="1" applyAlignment="1">
      <alignment horizontal="center" vertical="center"/>
    </xf>
    <xf numFmtId="1" fontId="0" fillId="0" borderId="56" xfId="0" applyNumberFormat="1" applyBorder="1" applyAlignment="1">
      <alignment horizontal="center" vertical="center"/>
    </xf>
    <xf numFmtId="1" fontId="0" fillId="0" borderId="47" xfId="0" applyNumberFormat="1" applyBorder="1" applyAlignment="1">
      <alignment horizontal="center" vertical="center" wrapText="1"/>
    </xf>
    <xf numFmtId="1" fontId="0" fillId="0" borderId="18" xfId="0" applyNumberFormat="1" applyBorder="1" applyAlignment="1">
      <alignment horizontal="center" vertical="center"/>
    </xf>
    <xf numFmtId="1" fontId="0" fillId="0" borderId="19" xfId="0" applyNumberFormat="1" applyBorder="1" applyAlignment="1">
      <alignment horizontal="center" vertical="center"/>
    </xf>
    <xf numFmtId="1" fontId="0" fillId="0" borderId="49" xfId="0" applyNumberFormat="1" applyBorder="1" applyAlignment="1">
      <alignment horizontal="center" vertical="center" wrapText="1"/>
    </xf>
    <xf numFmtId="1" fontId="0" fillId="0" borderId="57" xfId="0" applyNumberFormat="1" applyBorder="1" applyAlignment="1">
      <alignment horizontal="center" vertical="center"/>
    </xf>
    <xf numFmtId="1" fontId="0" fillId="0" borderId="40" xfId="0" applyNumberFormat="1" applyBorder="1" applyAlignment="1">
      <alignment horizontal="center" vertical="center" wrapText="1"/>
    </xf>
    <xf numFmtId="1" fontId="0" fillId="0" borderId="44" xfId="0" applyNumberFormat="1" applyBorder="1" applyAlignment="1">
      <alignment horizontal="center" vertical="center" wrapText="1"/>
    </xf>
    <xf numFmtId="1" fontId="0" fillId="0" borderId="46" xfId="0" applyNumberFormat="1" applyBorder="1" applyAlignment="1">
      <alignment horizontal="center" vertical="center"/>
    </xf>
    <xf numFmtId="1" fontId="0" fillId="0" borderId="54" xfId="0" applyNumberFormat="1" applyBorder="1" applyAlignment="1">
      <alignment horizontal="center" vertical="center"/>
    </xf>
    <xf numFmtId="1" fontId="0" fillId="0" borderId="50" xfId="0" applyNumberFormat="1" applyBorder="1" applyAlignment="1">
      <alignment horizontal="center" vertical="center"/>
    </xf>
    <xf numFmtId="1" fontId="0" fillId="0" borderId="55" xfId="0" applyNumberFormat="1" applyBorder="1" applyAlignment="1">
      <alignment horizontal="center" vertical="center"/>
    </xf>
    <xf numFmtId="1" fontId="0" fillId="0" borderId="49" xfId="0" applyNumberFormat="1" applyBorder="1" applyAlignment="1">
      <alignment horizontal="center" vertical="center"/>
    </xf>
    <xf numFmtId="1" fontId="0" fillId="8" borderId="19" xfId="0" applyNumberFormat="1" applyFill="1" applyBorder="1" applyAlignment="1">
      <alignment horizontal="center" vertical="center"/>
    </xf>
    <xf numFmtId="1" fontId="0" fillId="8" borderId="47" xfId="0" applyNumberFormat="1" applyFill="1" applyBorder="1" applyAlignment="1">
      <alignment horizontal="center" vertical="center"/>
    </xf>
    <xf numFmtId="1" fontId="0" fillId="8" borderId="3" xfId="0" applyNumberFormat="1" applyFill="1" applyBorder="1" applyAlignment="1">
      <alignment horizontal="center" vertical="center"/>
    </xf>
    <xf numFmtId="1" fontId="0" fillId="8" borderId="54" xfId="0" applyNumberFormat="1" applyFill="1" applyBorder="1" applyAlignment="1">
      <alignment horizontal="center" vertical="center"/>
    </xf>
    <xf numFmtId="1" fontId="0" fillId="8" borderId="55" xfId="0" applyNumberFormat="1" applyFill="1" applyBorder="1" applyAlignment="1">
      <alignment horizontal="center" vertical="center"/>
    </xf>
    <xf numFmtId="1" fontId="0" fillId="8" borderId="44" xfId="0" applyNumberFormat="1" applyFill="1" applyBorder="1" applyAlignment="1">
      <alignment horizontal="center" vertical="center"/>
    </xf>
    <xf numFmtId="1" fontId="3" fillId="0" borderId="17" xfId="0" applyNumberFormat="1" applyFont="1" applyBorder="1" applyAlignment="1">
      <alignment horizontal="center"/>
    </xf>
    <xf numFmtId="1" fontId="3" fillId="0" borderId="22" xfId="0" applyNumberFormat="1" applyFont="1" applyBorder="1" applyAlignment="1">
      <alignment horizontal="center"/>
    </xf>
    <xf numFmtId="1" fontId="3" fillId="0" borderId="43" xfId="0" applyNumberFormat="1" applyFont="1" applyBorder="1" applyAlignment="1">
      <alignment horizontal="center"/>
    </xf>
    <xf numFmtId="1" fontId="0" fillId="0" borderId="22" xfId="0" applyNumberFormat="1" applyBorder="1" applyAlignment="1">
      <alignment horizontal="center"/>
    </xf>
    <xf numFmtId="1" fontId="0" fillId="0" borderId="43" xfId="0" applyNumberFormat="1" applyBorder="1" applyAlignment="1">
      <alignment horizontal="center"/>
    </xf>
    <xf numFmtId="1" fontId="0" fillId="0" borderId="21" xfId="0" applyNumberFormat="1" applyBorder="1" applyAlignment="1">
      <alignment horizontal="center"/>
    </xf>
    <xf numFmtId="1" fontId="0" fillId="0" borderId="48" xfId="0" applyNumberFormat="1" applyBorder="1" applyAlignment="1">
      <alignment horizontal="center"/>
    </xf>
    <xf numFmtId="1" fontId="0" fillId="0" borderId="17" xfId="0" applyNumberFormat="1" applyBorder="1" applyAlignment="1">
      <alignment horizontal="center"/>
    </xf>
    <xf numFmtId="1" fontId="0" fillId="8" borderId="1" xfId="0" applyNumberFormat="1" applyFill="1" applyBorder="1" applyAlignment="1">
      <alignment horizontal="center"/>
    </xf>
    <xf numFmtId="2" fontId="0" fillId="9" borderId="0" xfId="0" applyNumberFormat="1" applyFill="1" applyAlignment="1">
      <alignment horizontal="left" vertical="center"/>
    </xf>
    <xf numFmtId="14" fontId="0" fillId="0" borderId="42" xfId="0" applyNumberFormat="1" applyBorder="1" applyAlignment="1">
      <alignment horizontal="center" wrapText="1"/>
    </xf>
    <xf numFmtId="14" fontId="0" fillId="0" borderId="1" xfId="0" applyNumberFormat="1" applyBorder="1" applyAlignment="1">
      <alignment horizontal="center" wrapText="1"/>
    </xf>
    <xf numFmtId="2" fontId="0" fillId="0" borderId="0" xfId="0" applyNumberFormat="1"/>
    <xf numFmtId="1" fontId="0" fillId="0" borderId="1" xfId="0" applyNumberFormat="1" applyBorder="1" applyAlignment="1">
      <alignment horizontal="center" vertical="top" wrapText="1"/>
    </xf>
    <xf numFmtId="1" fontId="0" fillId="8" borderId="22" xfId="0" applyNumberFormat="1" applyFill="1" applyBorder="1" applyAlignment="1">
      <alignment horizontal="center"/>
    </xf>
    <xf numFmtId="1" fontId="0" fillId="8" borderId="48" xfId="0" applyNumberFormat="1" applyFill="1" applyBorder="1" applyAlignment="1">
      <alignment horizontal="center"/>
    </xf>
    <xf numFmtId="0" fontId="0" fillId="0" borderId="1" xfId="0" applyBorder="1" applyAlignment="1">
      <alignment horizontal="center" vertical="top" wrapText="1"/>
    </xf>
    <xf numFmtId="1" fontId="0" fillId="8" borderId="1" xfId="0" applyNumberFormat="1" applyFill="1" applyBorder="1" applyAlignment="1">
      <alignment horizontal="center" vertical="top" wrapText="1"/>
    </xf>
    <xf numFmtId="0" fontId="34" fillId="0" borderId="0" xfId="0" applyFont="1" applyAlignment="1">
      <alignment vertical="center"/>
    </xf>
    <xf numFmtId="3" fontId="34" fillId="0" borderId="0" xfId="0" applyNumberFormat="1" applyFont="1" applyAlignment="1">
      <alignment vertical="center"/>
    </xf>
    <xf numFmtId="3" fontId="34" fillId="0" borderId="0" xfId="0" applyNumberFormat="1" applyFont="1"/>
    <xf numFmtId="2" fontId="12" fillId="0" borderId="0" xfId="0" applyNumberFormat="1" applyFont="1"/>
    <xf numFmtId="0" fontId="1" fillId="20" borderId="14" xfId="0" applyFont="1" applyFill="1" applyBorder="1" applyAlignment="1">
      <alignment horizontal="center"/>
    </xf>
    <xf numFmtId="0" fontId="28" fillId="21" borderId="0" xfId="0" applyFont="1" applyFill="1" applyAlignment="1">
      <alignment horizontal="center"/>
    </xf>
    <xf numFmtId="0" fontId="28" fillId="10" borderId="0" xfId="0" applyFont="1" applyFill="1" applyAlignment="1">
      <alignment horizontal="center"/>
    </xf>
    <xf numFmtId="0" fontId="1" fillId="0" borderId="37" xfId="0" applyFont="1" applyBorder="1" applyAlignment="1">
      <alignment horizontal="center"/>
    </xf>
    <xf numFmtId="0" fontId="1" fillId="0" borderId="39" xfId="0" applyFont="1" applyBorder="1" applyAlignment="1">
      <alignment horizontal="center"/>
    </xf>
    <xf numFmtId="0" fontId="7" fillId="15" borderId="27" xfId="0" applyFont="1" applyFill="1" applyBorder="1" applyAlignment="1">
      <alignment horizontal="center" vertical="center" textRotation="90"/>
    </xf>
    <xf numFmtId="0" fontId="7" fillId="15" borderId="11" xfId="0" applyFont="1" applyFill="1" applyBorder="1" applyAlignment="1">
      <alignment horizontal="center" vertical="center" textRotation="90"/>
    </xf>
    <xf numFmtId="0" fontId="7" fillId="15" borderId="28" xfId="0" applyFont="1" applyFill="1" applyBorder="1" applyAlignment="1">
      <alignment horizontal="center" vertical="center" textRotation="90"/>
    </xf>
    <xf numFmtId="0" fontId="28" fillId="19" borderId="37" xfId="0" applyFont="1" applyFill="1" applyBorder="1" applyAlignment="1">
      <alignment horizontal="center" vertical="center"/>
    </xf>
    <xf numFmtId="0" fontId="28" fillId="19" borderId="38" xfId="0" applyFont="1" applyFill="1" applyBorder="1" applyAlignment="1">
      <alignment horizontal="center" vertical="center"/>
    </xf>
    <xf numFmtId="0" fontId="28" fillId="19" borderId="27" xfId="0" applyFont="1" applyFill="1" applyBorder="1" applyAlignment="1">
      <alignment horizontal="center" vertical="center" wrapText="1"/>
    </xf>
    <xf numFmtId="0" fontId="28" fillId="19" borderId="11" xfId="0" applyFont="1" applyFill="1" applyBorder="1" applyAlignment="1">
      <alignment horizontal="center" vertical="center" wrapText="1"/>
    </xf>
    <xf numFmtId="0" fontId="28" fillId="19" borderId="28" xfId="0" applyFont="1" applyFill="1" applyBorder="1" applyAlignment="1">
      <alignment horizontal="center" vertical="center" wrapText="1"/>
    </xf>
    <xf numFmtId="0" fontId="7" fillId="9" borderId="27" xfId="0" applyFont="1" applyFill="1" applyBorder="1" applyAlignment="1">
      <alignment horizontal="center" vertical="center" wrapText="1"/>
    </xf>
    <xf numFmtId="0" fontId="7" fillId="9" borderId="11" xfId="0" applyFont="1" applyFill="1" applyBorder="1" applyAlignment="1">
      <alignment horizontal="center" vertical="center" wrapText="1"/>
    </xf>
    <xf numFmtId="0" fontId="28" fillId="19" borderId="15" xfId="0" applyFont="1" applyFill="1" applyBorder="1" applyAlignment="1">
      <alignment horizontal="center" vertical="center" wrapText="1"/>
    </xf>
    <xf numFmtId="0" fontId="28" fillId="19" borderId="36" xfId="0" applyFont="1" applyFill="1" applyBorder="1" applyAlignment="1">
      <alignment horizontal="center" vertical="center" wrapText="1"/>
    </xf>
    <xf numFmtId="0" fontId="28" fillId="19" borderId="16" xfId="0" applyFont="1" applyFill="1" applyBorder="1" applyAlignment="1">
      <alignment horizontal="center" vertical="center" wrapText="1"/>
    </xf>
    <xf numFmtId="0" fontId="28" fillId="19" borderId="10" xfId="0" applyFont="1" applyFill="1" applyBorder="1" applyAlignment="1">
      <alignment horizontal="center" vertical="center" wrapText="1"/>
    </xf>
    <xf numFmtId="0" fontId="28" fillId="19" borderId="17" xfId="0" applyFont="1" applyFill="1" applyBorder="1" applyAlignment="1">
      <alignment horizontal="center" vertical="center" wrapText="1"/>
    </xf>
    <xf numFmtId="0" fontId="28" fillId="19" borderId="48" xfId="0" applyFont="1" applyFill="1" applyBorder="1" applyAlignment="1">
      <alignment horizontal="center" vertical="center" wrapText="1"/>
    </xf>
    <xf numFmtId="0" fontId="28" fillId="19" borderId="29" xfId="0" applyFont="1" applyFill="1" applyBorder="1" applyAlignment="1">
      <alignment horizontal="center" vertical="center"/>
    </xf>
    <xf numFmtId="0" fontId="28" fillId="19" borderId="30" xfId="0" applyFont="1" applyFill="1" applyBorder="1" applyAlignment="1">
      <alignment horizontal="center" vertical="center"/>
    </xf>
    <xf numFmtId="0" fontId="28" fillId="19" borderId="40" xfId="0" applyFont="1" applyFill="1" applyBorder="1" applyAlignment="1">
      <alignment horizontal="center" vertical="center" wrapText="1"/>
    </xf>
    <xf numFmtId="0" fontId="28" fillId="19" borderId="49" xfId="0" applyFont="1" applyFill="1" applyBorder="1" applyAlignment="1">
      <alignment horizontal="center" vertical="center" wrapText="1"/>
    </xf>
    <xf numFmtId="0" fontId="1" fillId="15" borderId="29" xfId="0" applyFont="1" applyFill="1" applyBorder="1" applyAlignment="1">
      <alignment horizontal="center" vertical="center" textRotation="90"/>
    </xf>
    <xf numFmtId="0" fontId="1" fillId="15" borderId="12" xfId="0" applyFont="1" applyFill="1" applyBorder="1" applyAlignment="1">
      <alignment horizontal="center" vertical="center" textRotation="90"/>
    </xf>
    <xf numFmtId="0" fontId="1" fillId="15" borderId="25" xfId="0" applyFont="1" applyFill="1" applyBorder="1" applyAlignment="1">
      <alignment horizontal="center" vertical="center" textRotation="90"/>
    </xf>
    <xf numFmtId="0" fontId="1" fillId="15" borderId="27" xfId="0" applyFont="1" applyFill="1" applyBorder="1" applyAlignment="1">
      <alignment horizontal="center" vertical="center" textRotation="90"/>
    </xf>
    <xf numFmtId="0" fontId="1" fillId="15" borderId="11" xfId="0" applyFont="1" applyFill="1" applyBorder="1" applyAlignment="1">
      <alignment horizontal="center" vertical="center" textRotation="90"/>
    </xf>
    <xf numFmtId="0" fontId="1" fillId="15" borderId="28" xfId="0" applyFont="1" applyFill="1" applyBorder="1" applyAlignment="1">
      <alignment horizontal="center" vertical="center" textRotation="90"/>
    </xf>
    <xf numFmtId="0" fontId="1" fillId="15" borderId="35" xfId="0" applyFont="1" applyFill="1" applyBorder="1" applyAlignment="1">
      <alignment horizontal="center" vertical="center" textRotation="90"/>
    </xf>
    <xf numFmtId="0" fontId="1" fillId="15" borderId="31" xfId="0" applyFont="1" applyFill="1" applyBorder="1" applyAlignment="1">
      <alignment horizontal="center" vertical="center" textRotation="90"/>
    </xf>
    <xf numFmtId="0" fontId="1" fillId="15" borderId="9" xfId="0" applyFont="1" applyFill="1" applyBorder="1" applyAlignment="1">
      <alignment horizontal="center" vertical="center" textRotation="90"/>
    </xf>
    <xf numFmtId="0" fontId="1" fillId="15" borderId="56" xfId="0" applyFont="1" applyFill="1" applyBorder="1" applyAlignment="1">
      <alignment horizontal="center" vertical="center" textRotation="90"/>
    </xf>
    <xf numFmtId="0" fontId="1" fillId="15" borderId="18" xfId="0" applyFont="1" applyFill="1" applyBorder="1" applyAlignment="1">
      <alignment horizontal="center" vertical="center" textRotation="90"/>
    </xf>
    <xf numFmtId="0" fontId="1" fillId="15" borderId="57" xfId="0" applyFont="1" applyFill="1" applyBorder="1" applyAlignment="1">
      <alignment horizontal="center" vertical="center" textRotation="90"/>
    </xf>
    <xf numFmtId="0" fontId="7" fillId="15" borderId="29" xfId="0" applyFont="1" applyFill="1" applyBorder="1" applyAlignment="1">
      <alignment horizontal="center" vertical="center" textRotation="90"/>
    </xf>
    <xf numFmtId="0" fontId="7" fillId="15" borderId="12" xfId="0" applyFont="1" applyFill="1" applyBorder="1" applyAlignment="1">
      <alignment horizontal="center" vertical="center" textRotation="90"/>
    </xf>
    <xf numFmtId="0" fontId="7" fillId="15" borderId="25" xfId="0" applyFont="1" applyFill="1" applyBorder="1" applyAlignment="1">
      <alignment horizontal="center" vertical="center" textRotation="90"/>
    </xf>
    <xf numFmtId="0" fontId="12" fillId="17" borderId="0" xfId="0" applyFont="1" applyFill="1" applyAlignment="1">
      <alignment horizontal="center"/>
    </xf>
    <xf numFmtId="0" fontId="12" fillId="13" borderId="0" xfId="0" applyFont="1" applyFill="1" applyAlignment="1">
      <alignment horizontal="center"/>
    </xf>
    <xf numFmtId="0" fontId="12" fillId="2" borderId="0" xfId="0" applyFont="1" applyFill="1" applyAlignment="1">
      <alignment horizontal="center"/>
    </xf>
    <xf numFmtId="0" fontId="12" fillId="12" borderId="0" xfId="0" applyFont="1" applyFill="1" applyAlignment="1">
      <alignment horizontal="center"/>
    </xf>
    <xf numFmtId="1" fontId="28" fillId="19" borderId="17" xfId="0" applyNumberFormat="1" applyFont="1" applyFill="1" applyBorder="1" applyAlignment="1">
      <alignment horizontal="center" vertical="center" wrapText="1"/>
    </xf>
    <xf numFmtId="1" fontId="28" fillId="19" borderId="48" xfId="0" applyNumberFormat="1" applyFont="1" applyFill="1" applyBorder="1" applyAlignment="1">
      <alignment horizontal="center" vertical="center" wrapText="1"/>
    </xf>
    <xf numFmtId="0" fontId="26" fillId="8" borderId="29" xfId="0" applyFont="1" applyFill="1" applyBorder="1" applyAlignment="1">
      <alignment horizontal="center"/>
    </xf>
    <xf numFmtId="0" fontId="26" fillId="8" borderId="32" xfId="0" applyFont="1" applyFill="1" applyBorder="1" applyAlignment="1">
      <alignment horizontal="center"/>
    </xf>
    <xf numFmtId="0" fontId="26" fillId="0" borderId="1" xfId="0" applyFont="1" applyBorder="1" applyAlignment="1">
      <alignment horizontal="center" vertical="center"/>
    </xf>
    <xf numFmtId="0" fontId="26" fillId="0" borderId="1" xfId="0" applyFont="1" applyBorder="1" applyAlignment="1">
      <alignment horizontal="center" vertical="center" textRotation="90" wrapText="1"/>
    </xf>
    <xf numFmtId="0" fontId="26" fillId="0" borderId="1" xfId="0" applyFont="1" applyBorder="1" applyAlignment="1">
      <alignment horizontal="center" vertical="center" textRotation="90"/>
    </xf>
    <xf numFmtId="0" fontId="5" fillId="0" borderId="14" xfId="0" applyFont="1" applyBorder="1" applyAlignment="1">
      <alignment horizontal="center" wrapText="1"/>
    </xf>
    <xf numFmtId="0" fontId="18" fillId="5" borderId="2" xfId="0" applyFont="1" applyFill="1" applyBorder="1" applyAlignment="1">
      <alignment horizontal="center"/>
    </xf>
    <xf numFmtId="0" fontId="18" fillId="5" borderId="3" xfId="0" applyFont="1" applyFill="1" applyBorder="1" applyAlignment="1">
      <alignment horizontal="center"/>
    </xf>
    <xf numFmtId="0" fontId="18" fillId="5" borderId="4" xfId="0" applyFont="1" applyFill="1" applyBorder="1" applyAlignment="1">
      <alignment horizontal="center"/>
    </xf>
    <xf numFmtId="0" fontId="15" fillId="0" borderId="13" xfId="0" applyFont="1" applyBorder="1" applyAlignment="1">
      <alignment horizontal="center"/>
    </xf>
    <xf numFmtId="0" fontId="18" fillId="4" borderId="0" xfId="0" applyFont="1" applyFill="1" applyAlignment="1">
      <alignment horizontal="center" wrapText="1"/>
    </xf>
    <xf numFmtId="0" fontId="0" fillId="0" borderId="13" xfId="0" applyBorder="1" applyAlignment="1">
      <alignment horizontal="center"/>
    </xf>
    <xf numFmtId="0" fontId="11" fillId="5" borderId="2" xfId="0" applyFont="1" applyFill="1" applyBorder="1" applyAlignment="1">
      <alignment horizontal="center"/>
    </xf>
    <xf numFmtId="0" fontId="11" fillId="5" borderId="3" xfId="0" applyFont="1" applyFill="1" applyBorder="1" applyAlignment="1">
      <alignment horizontal="center"/>
    </xf>
    <xf numFmtId="0" fontId="11" fillId="5" borderId="4" xfId="0" applyFont="1" applyFill="1" applyBorder="1" applyAlignment="1">
      <alignment horizontal="center"/>
    </xf>
    <xf numFmtId="0" fontId="11" fillId="4" borderId="0" xfId="0" applyFont="1" applyFill="1" applyAlignment="1">
      <alignment horizontal="center" wrapText="1"/>
    </xf>
  </cellXfs>
  <cellStyles count="15">
    <cellStyle name="Comma" xfId="12" builtinId="3"/>
    <cellStyle name="Comma 2" xfId="5" xr:uid="{00000000-0005-0000-0000-000000000000}"/>
    <cellStyle name="Comma 2 2" xfId="6" xr:uid="{00000000-0005-0000-0000-000001000000}"/>
    <cellStyle name="Comma 3" xfId="7" xr:uid="{00000000-0005-0000-0000-000002000000}"/>
    <cellStyle name="Comma 4" xfId="8" xr:uid="{00000000-0005-0000-0000-000003000000}"/>
    <cellStyle name="Normal" xfId="0" builtinId="0"/>
    <cellStyle name="Normal 2" xfId="1" xr:uid="{00000000-0005-0000-0000-000001000000}"/>
    <cellStyle name="Normal 2 2" xfId="2" xr:uid="{B721BAC3-7FBA-4A3E-B8B9-BF5E543DF542}"/>
    <cellStyle name="Normal 2 3" xfId="4" xr:uid="{00000000-0005-0000-0000-000003000000}"/>
    <cellStyle name="Normal 2 4" xfId="14" xr:uid="{DC16B081-4264-49F1-BD4A-C846BBA30D43}"/>
    <cellStyle name="Normal 3" xfId="3" xr:uid="{00000000-0005-0000-0000-000031000000}"/>
    <cellStyle name="Normal 3 2" xfId="10" xr:uid="{00000000-0005-0000-0000-000007000000}"/>
    <cellStyle name="Normal 3 3" xfId="9" xr:uid="{00000000-0005-0000-0000-000006000000}"/>
    <cellStyle name="Normal 4" xfId="13" xr:uid="{0672030C-C0D1-4F69-AE96-E5835BDEA689}"/>
    <cellStyle name="Percent" xfId="11" builtinId="5"/>
  </cellStyles>
  <dxfs count="26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CA2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microsoft.com/office/2017/10/relationships/person" Target="persons/person.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eetMetadata" Target="metadata.xml"/></Relationships>
</file>

<file path=xl/persons/person.xml><?xml version="1.0" encoding="utf-8"?>
<personList xmlns="http://schemas.microsoft.com/office/spreadsheetml/2018/threadedcomments" xmlns:x="http://schemas.openxmlformats.org/spreadsheetml/2006/main">
  <person displayName="Issie Hatfield" id="{3BCE5746-6BA9-44F7-A927-5B52297758A3}" userId="Issie Hatfield"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I2" dT="2022-09-20T14:31:05.16" personId="{3BCE5746-6BA9-44F7-A927-5B52297758A3}" id="{E6CD5804-D7FD-4600-818D-6AC97A91BE3C}">
    <text>300 user cap</text>
  </threadedComment>
</ThreadedComments>
</file>

<file path=xl/threadedComments/threadedComment2.xml><?xml version="1.0" encoding="utf-8"?>
<ThreadedComments xmlns="http://schemas.microsoft.com/office/spreadsheetml/2018/threadedcomments" xmlns:x="http://schemas.openxmlformats.org/spreadsheetml/2006/main">
  <threadedComment ref="H1" dT="2022-03-10T15:14:32.73" personId="{3BCE5746-6BA9-44F7-A927-5B52297758A3}" id="{7B139514-F844-48ED-B4AC-C0A0896497F6}">
    <text>If all the BH repair days for this BH overlap with the WQT failure period, ignore the BH repair figure. If not, add on unaccounted days here to ensure the BH repair days are considered in the final non-functioning figure (in PTDs tab).</text>
  </threadedComment>
  <threadedComment ref="J1" dT="2022-03-10T15:14:46.09" personId="{3BCE5746-6BA9-44F7-A927-5B52297758A3}" id="{3E6E11F6-7116-4B01-9746-A8FD4021FAB9}">
    <text>If all the BH repair days for this BH overlap with the WQT failure period, ignore the BH repair figure. If not, add on unaccounted days here to ensure the BH repair days are considered in the final non-functioning figure (in PTDs tab).</text>
  </threadedComment>
  <threadedComment ref="H32" dT="2022-05-05T17:11:13.13" personId="{3BCE5746-6BA9-44F7-A927-5B52297758A3}" id="{6E799472-8084-482C-84D1-D289B285857D}">
    <text>Downdays overlap with WQT failure dates</text>
  </threadedComment>
  <threadedComment ref="J32" dT="2022-05-05T17:11:13.13" personId="{3BCE5746-6BA9-44F7-A927-5B52297758A3}" id="{96C315CF-0ABE-43C6-8587-49A2A92B5AA3}">
    <text>Downdays overlap with WQT failure dates</text>
  </threadedComment>
  <threadedComment ref="J44" dT="2022-05-05T17:11:13.13" personId="{3BCE5746-6BA9-44F7-A927-5B52297758A3}" id="{2C75D232-FFAF-48AE-9128-4AC608B2940D}">
    <text>Downdays overlap with WQT failure dates</text>
  </threadedComment>
  <threadedComment ref="J46" dT="2022-05-05T17:11:13.13" personId="{3BCE5746-6BA9-44F7-A927-5B52297758A3}" id="{9F7AB073-7E67-4798-A66A-A6B2747FAB46}">
    <text>Downdays overlap with WQT failure dates</text>
  </threadedComment>
  <threadedComment ref="H56" dT="2022-05-05T17:11:13.13" personId="{3BCE5746-6BA9-44F7-A927-5B52297758A3}" id="{EC5A0555-7050-41C4-B9BC-7BA8BED0F0F0}">
    <text>Downdays overlap with WQT failure dates</text>
  </threadedComment>
  <threadedComment ref="J57" dT="2022-05-05T17:11:13.13" personId="{3BCE5746-6BA9-44F7-A927-5B52297758A3}" id="{B3AC3BBD-30C3-4907-9672-BB3DF9E8BAE6}">
    <text>Downdays overlap with WQT failure dates</text>
  </threadedComment>
  <threadedComment ref="H68" dT="2022-05-05T17:11:13.13" personId="{3BCE5746-6BA9-44F7-A927-5B52297758A3}" id="{E4EECEE1-1775-4BF9-9B89-DA42A10BEEE4}">
    <text>Downdays overlap with WQT failure dates</text>
  </threadedComment>
  <threadedComment ref="J81" dT="2022-08-03T14:50:42.83" personId="{3BCE5746-6BA9-44F7-A927-5B52297758A3}" id="{511AFD05-2AFB-4883-92F5-A66085C35671}">
    <text>Downdays overlap with WQT failure dates</text>
  </threadedComment>
  <threadedComment ref="H83" dT="2022-05-05T17:11:13.13" personId="{3BCE5746-6BA9-44F7-A927-5B52297758A3}" id="{06BA2931-DB32-4DAD-A70F-3F266AAF1B56}">
    <text>Downdays overlap with WQT failure dates</text>
  </threadedComment>
  <threadedComment ref="H85" dT="2022-05-05T17:11:13.13" personId="{3BCE5746-6BA9-44F7-A927-5B52297758A3}" id="{39E7A3F0-299D-4582-B946-728D706704EA}">
    <text>Downdays overlap with WQT failure dates</text>
  </threadedComment>
  <threadedComment ref="J98" dT="2022-08-03T14:50:42.83" personId="{3BCE5746-6BA9-44F7-A927-5B52297758A3}" id="{20F1D305-51E4-4FCE-BFAF-C35703508119}">
    <text>Downdays overlap with WQT failure dates</text>
  </threadedComment>
  <threadedComment ref="H102" dT="2022-05-05T17:11:13.13" personId="{3BCE5746-6BA9-44F7-A927-5B52297758A3}" id="{AD1267C8-BACC-40BD-9627-05EB221E114F}">
    <text>Downdays overlap with WQT failure dates</text>
  </threadedComment>
  <threadedComment ref="H110" dT="2022-05-05T17:11:13.13" personId="{3BCE5746-6BA9-44F7-A927-5B52297758A3}" id="{A81CC440-5E3C-4F60-90F8-7EF474EE4FFB}">
    <text>Downdays overlap with WQT failure dates</text>
  </threadedComment>
  <threadedComment ref="J122" dT="2022-08-03T15:04:25.98" personId="{3BCE5746-6BA9-44F7-A927-5B52297758A3}" id="{C59CCB1C-5C9A-4A5E-8C31-FB909054A95C}">
    <text>Downdays overlap with WQT failure dates</text>
  </threadedComment>
  <threadedComment ref="H124" dT="2022-05-05T17:11:13.13" personId="{3BCE5746-6BA9-44F7-A927-5B52297758A3}" id="{4039B391-013A-476B-B446-4EC00BDD9F64}">
    <text>Downdays overlap with WQT failure dates</text>
  </threadedComment>
  <threadedComment ref="J125" dT="2022-08-03T15:04:25.98" personId="{3BCE5746-6BA9-44F7-A927-5B52297758A3}" id="{36E87CF6-206C-432A-8556-8CD4B825FD0D}">
    <text>Downdays overlap with WQT failure dates</text>
  </threadedComment>
</ThreadedComments>
</file>

<file path=xl/threadedComments/threadedComment3.xml><?xml version="1.0" encoding="utf-8"?>
<ThreadedComments xmlns="http://schemas.microsoft.com/office/spreadsheetml/2018/threadedcomments" xmlns:x="http://schemas.openxmlformats.org/spreadsheetml/2006/main">
  <threadedComment ref="J3" dT="2022-04-30T15:06:43.85" personId="{3BCE5746-6BA9-44F7-A927-5B52297758A3}" id="{558CF2AA-EE83-42DD-9A10-C76623B7BF61}">
    <text>Partly in previous MP</text>
  </threadedComment>
  <threadedComment ref="J5" dT="2022-04-30T15:06:54.94" personId="{3BCE5746-6BA9-44F7-A927-5B52297758A3}" id="{B49B1B78-B1DF-4CD0-B82D-FE1752AC5CB5}">
    <text>Partly in MP5</text>
  </threadedComment>
  <threadedComment ref="J6" dT="2022-04-30T15:07:01.58" personId="{3BCE5746-6BA9-44F7-A927-5B52297758A3}" id="{0C57EA2E-C8EE-4AC0-831E-57872E216752}">
    <text>Partly in MP5</text>
  </threadedComment>
</ThreadedComments>
</file>

<file path=xl/threadedComments/threadedComment4.xml><?xml version="1.0" encoding="utf-8"?>
<ThreadedComments xmlns="http://schemas.microsoft.com/office/spreadsheetml/2018/threadedcomments" xmlns:x="http://schemas.openxmlformats.org/spreadsheetml/2006/main">
  <threadedComment ref="E23" dT="2021-07-07T14:47:19.35" personId="{3BCE5746-6BA9-44F7-A927-5B52297758A3}" id="{134D7C91-46EB-4BFD-8849-2739AC11EDD1}">
    <text>AR5 figure used from 01/01/2021</text>
  </threadedComment>
  <threadedComment ref="K23" dT="2021-07-07T14:46:05.99" personId="{3BCE5746-6BA9-44F7-A927-5B52297758A3}" id="{DB46DD86-BE92-4BC3-96E0-8953FD0CA9F2}">
    <text>AR4</text>
  </threadedComment>
  <threadedComment ref="P23" dT="2021-07-07T14:46:11.19" personId="{3BCE5746-6BA9-44F7-A927-5B52297758A3}" id="{ADC45C33-C04D-4357-80BB-785DB46C1AC3}">
    <text>AR5</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 Id="rId4" Type="http://schemas.microsoft.com/office/2017/10/relationships/threadedComment" Target="../threadedComments/threadedComment4.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 Id="rId4" Type="http://schemas.microsoft.com/office/2017/10/relationships/threadedComment" Target="../threadedComments/threadedComment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Q40"/>
  <sheetViews>
    <sheetView tabSelected="1" zoomScale="130" zoomScaleNormal="130" workbookViewId="0">
      <selection activeCell="L11" sqref="L11"/>
    </sheetView>
  </sheetViews>
  <sheetFormatPr defaultRowHeight="15"/>
  <cols>
    <col min="3" max="3" width="23" customWidth="1"/>
    <col min="4" max="5" width="12.5703125" customWidth="1"/>
    <col min="6" max="6" width="11.42578125" customWidth="1"/>
    <col min="7" max="7" width="9.140625" customWidth="1"/>
    <col min="8" max="8" width="13.42578125" bestFit="1" customWidth="1"/>
    <col min="10" max="10" width="10.85546875" bestFit="1" customWidth="1"/>
    <col min="11" max="11" width="15.140625" bestFit="1" customWidth="1"/>
    <col min="13" max="13" width="14.5703125" bestFit="1" customWidth="1"/>
  </cols>
  <sheetData>
    <row r="2" spans="1:16" ht="18.75">
      <c r="A2" s="114"/>
      <c r="B2" s="50" t="s">
        <v>0</v>
      </c>
      <c r="C2" s="50" t="s">
        <v>1</v>
      </c>
      <c r="D2" s="50" t="s">
        <v>2</v>
      </c>
      <c r="E2" s="50" t="s">
        <v>824</v>
      </c>
      <c r="F2" s="47" t="s">
        <v>3</v>
      </c>
      <c r="G2" s="48" t="s">
        <v>827</v>
      </c>
      <c r="H2" s="49" t="s">
        <v>4</v>
      </c>
      <c r="I2" s="49" t="s">
        <v>5</v>
      </c>
      <c r="J2" s="24" t="s">
        <v>6</v>
      </c>
      <c r="L2" s="322"/>
      <c r="N2" s="321"/>
      <c r="O2" s="4"/>
    </row>
    <row r="3" spans="1:16">
      <c r="B3" s="84" t="s">
        <v>7</v>
      </c>
      <c r="C3" s="7">
        <f>'GS5106'!E37</f>
        <v>2649</v>
      </c>
      <c r="D3" s="7">
        <f>'GS5106'!K37</f>
        <v>2006</v>
      </c>
      <c r="E3" s="7">
        <f>'GS5106'!P37</f>
        <v>643</v>
      </c>
      <c r="F3" s="7">
        <f>'SDG Impacts'!$E10</f>
        <v>2469.2587463405162</v>
      </c>
      <c r="G3" s="80">
        <f>'SDG Impacts'!K$7</f>
        <v>0.10973451327433625</v>
      </c>
      <c r="H3" s="7">
        <f>'SDG Impacts'!$E17</f>
        <v>2489.287554</v>
      </c>
      <c r="I3" s="7">
        <f>'SDG Impacts'!E$5</f>
        <v>2775</v>
      </c>
      <c r="J3" s="7">
        <f>'GS5106'!E6</f>
        <v>635105</v>
      </c>
      <c r="L3" s="322"/>
      <c r="M3" s="7"/>
      <c r="N3" s="321"/>
      <c r="O3" s="4"/>
      <c r="P3" s="13"/>
    </row>
    <row r="4" spans="1:16">
      <c r="B4" s="84" t="s">
        <v>8</v>
      </c>
      <c r="C4" s="7">
        <f>'GS5186'!E37</f>
        <v>3702</v>
      </c>
      <c r="D4" s="7">
        <f>'GS5186'!K37</f>
        <v>2855</v>
      </c>
      <c r="E4" s="7">
        <f>'GS5186'!P37</f>
        <v>847</v>
      </c>
      <c r="F4" s="7">
        <f>'SDG Impacts'!$E30</f>
        <v>2487.9450287452546</v>
      </c>
      <c r="G4" s="80">
        <f>'SDG Impacts'!K$7</f>
        <v>0.10973451327433625</v>
      </c>
      <c r="H4" s="7">
        <f>'SDG Impacts'!$E37</f>
        <v>2508.1254057599999</v>
      </c>
      <c r="I4" s="7">
        <f>'SDG Impacts'!E$25</f>
        <v>2796</v>
      </c>
      <c r="J4" s="7">
        <f>'GS5186'!E6</f>
        <v>887159</v>
      </c>
      <c r="L4" s="322"/>
      <c r="M4" s="7"/>
      <c r="N4" s="321"/>
      <c r="O4" s="4"/>
      <c r="P4" s="13"/>
    </row>
    <row r="5" spans="1:16">
      <c r="B5" s="84" t="s">
        <v>9</v>
      </c>
      <c r="C5" s="7">
        <f>'GS5187'!E37</f>
        <v>2208</v>
      </c>
      <c r="D5" s="7">
        <f>'GS5187'!K37</f>
        <v>1673</v>
      </c>
      <c r="E5" s="7">
        <f>'GS5187'!P37</f>
        <v>535</v>
      </c>
      <c r="F5" s="7">
        <f>'SDG Impacts'!$E50</f>
        <v>2224.5574291355997</v>
      </c>
      <c r="G5" s="80">
        <f>'SDG Impacts'!K$7</f>
        <v>0.10973451327433625</v>
      </c>
      <c r="H5" s="7">
        <f>'SDG Impacts'!$E57</f>
        <v>2242.6014</v>
      </c>
      <c r="I5" s="7">
        <f>'SDG Impacts'!E$45</f>
        <v>2500</v>
      </c>
      <c r="J5" s="7">
        <f>'GS5187'!E6</f>
        <v>529179</v>
      </c>
      <c r="L5" s="322"/>
      <c r="M5" s="7"/>
      <c r="N5" s="321"/>
      <c r="O5" s="4"/>
      <c r="P5" s="13"/>
    </row>
    <row r="6" spans="1:16">
      <c r="B6" s="84" t="s">
        <v>10</v>
      </c>
      <c r="C6" s="7">
        <f>'GS5188'!E37</f>
        <v>2386</v>
      </c>
      <c r="D6" s="7">
        <f>'GS5188'!K37</f>
        <v>1791</v>
      </c>
      <c r="E6" s="7">
        <f>'GS5188'!P37</f>
        <v>595</v>
      </c>
      <c r="F6" s="7">
        <f>'SDG Impacts'!$E70</f>
        <v>2211.2100845607865</v>
      </c>
      <c r="G6" s="80">
        <f>'SDG Impacts'!K$7</f>
        <v>0.10973451327433625</v>
      </c>
      <c r="H6" s="7">
        <f>'SDG Impacts'!$E77</f>
        <v>2229.1457915999999</v>
      </c>
      <c r="I6" s="7">
        <f>'SDG Impacts'!E$65</f>
        <v>2485</v>
      </c>
      <c r="J6" s="7">
        <f>'GS5188'!E6</f>
        <v>571925</v>
      </c>
      <c r="L6" s="322"/>
      <c r="M6" s="7"/>
      <c r="N6" s="321"/>
      <c r="O6" s="4"/>
      <c r="P6" s="13"/>
    </row>
    <row r="7" spans="1:16">
      <c r="B7" s="84" t="s">
        <v>11</v>
      </c>
      <c r="C7" s="7">
        <f>'GS5189'!E37</f>
        <v>1370</v>
      </c>
      <c r="D7" s="7">
        <f>'GS5189'!K37</f>
        <v>1032</v>
      </c>
      <c r="E7" s="7">
        <f>'GS5189'!P37</f>
        <v>338</v>
      </c>
      <c r="F7" s="7">
        <f>'SDG Impacts'!$E90</f>
        <v>1601.6813489776318</v>
      </c>
      <c r="G7" s="80">
        <f>'SDG Impacts'!K$7</f>
        <v>0.10973451327433625</v>
      </c>
      <c r="H7" s="7">
        <f>'SDG Impacts'!$E97</f>
        <v>1614.673008</v>
      </c>
      <c r="I7" s="7">
        <f>'SDG Impacts'!E$85</f>
        <v>1800</v>
      </c>
      <c r="J7" s="7">
        <f>'GS5189'!E6</f>
        <v>328500</v>
      </c>
      <c r="L7" s="322"/>
      <c r="M7" s="7"/>
      <c r="N7" s="321"/>
      <c r="O7" s="4"/>
      <c r="P7" s="13"/>
    </row>
    <row r="8" spans="1:16">
      <c r="B8" s="84" t="s">
        <v>12</v>
      </c>
      <c r="C8" s="7">
        <f>'GS5190'!E37</f>
        <v>2284</v>
      </c>
      <c r="D8" s="7">
        <f>'GS5190'!K37</f>
        <v>1721</v>
      </c>
      <c r="E8" s="7">
        <f>'GS5190'!P37</f>
        <v>563</v>
      </c>
      <c r="F8" s="7">
        <f>'SDG Impacts'!$E110</f>
        <v>1334.7344574813599</v>
      </c>
      <c r="G8" s="80">
        <f>'SDG Impacts'!K$7</f>
        <v>0.10973451327433625</v>
      </c>
      <c r="H8" s="7">
        <f>'SDG Impacts'!$E117</f>
        <v>1345.5608400000001</v>
      </c>
      <c r="I8" s="7">
        <f>'SDG Impacts'!E$105</f>
        <v>1500</v>
      </c>
      <c r="J8" s="7">
        <f>'GS5190'!E6</f>
        <v>547500</v>
      </c>
      <c r="L8" s="322"/>
      <c r="M8" s="7"/>
      <c r="N8" s="321"/>
      <c r="O8" s="4"/>
      <c r="P8" s="13"/>
    </row>
    <row r="9" spans="1:16">
      <c r="B9" s="84" t="s">
        <v>13</v>
      </c>
      <c r="C9" s="7">
        <f>'GS5191'!E37</f>
        <v>1807</v>
      </c>
      <c r="D9" s="7">
        <f>'GS5191'!K37</f>
        <v>1357</v>
      </c>
      <c r="E9" s="7">
        <f>'GS5191'!P37</f>
        <v>450</v>
      </c>
      <c r="F9" s="7">
        <f>'SDG Impacts'!$E130</f>
        <v>2135.5751319701762</v>
      </c>
      <c r="G9" s="80">
        <f>'SDG Impacts'!K$7</f>
        <v>0.10973451327433625</v>
      </c>
      <c r="H9" s="7">
        <f>'SDG Impacts'!$E137</f>
        <v>2152.897344</v>
      </c>
      <c r="I9" s="7">
        <f>'SDG Impacts'!E$125</f>
        <v>2400</v>
      </c>
      <c r="J9" s="7">
        <f>'GS5191'!E6</f>
        <v>433200</v>
      </c>
      <c r="L9" s="322"/>
      <c r="M9" s="7"/>
      <c r="N9" s="321"/>
      <c r="O9" s="4"/>
      <c r="P9" s="13"/>
    </row>
    <row r="10" spans="1:16">
      <c r="B10" s="84" t="s">
        <v>14</v>
      </c>
      <c r="C10" s="7">
        <f>'GS5192'!E37</f>
        <v>2606</v>
      </c>
      <c r="D10" s="7">
        <f>'GS5192'!K37</f>
        <v>1985</v>
      </c>
      <c r="E10" s="7">
        <f>'GS5192'!P37</f>
        <v>621</v>
      </c>
      <c r="F10" s="7">
        <f>'SDG Impacts'!$E150</f>
        <v>2824.2981120305576</v>
      </c>
      <c r="G10" s="80">
        <f>'SDG Impacts'!K$7</f>
        <v>0.10973451327433625</v>
      </c>
      <c r="H10" s="7">
        <f>'SDG Impacts'!$E157</f>
        <v>2847.2067374399999</v>
      </c>
      <c r="I10" s="7">
        <f>'SDG Impacts'!E$145</f>
        <v>3174</v>
      </c>
      <c r="J10" s="7">
        <f>'GS5192'!E6</f>
        <v>624550</v>
      </c>
      <c r="L10" s="322"/>
      <c r="M10" s="7"/>
      <c r="N10" s="321"/>
      <c r="O10" s="4"/>
      <c r="P10" s="13"/>
    </row>
    <row r="11" spans="1:16">
      <c r="B11" s="84" t="s">
        <v>15</v>
      </c>
      <c r="C11" s="7">
        <f>'GS5193'!E37</f>
        <v>3655</v>
      </c>
      <c r="D11" s="7">
        <f>'GS5193'!K37</f>
        <v>2754</v>
      </c>
      <c r="E11" s="7">
        <f>'GS5193'!P37</f>
        <v>901</v>
      </c>
      <c r="F11" s="7">
        <f>'SDG Impacts'!$E170</f>
        <v>2669.4689149627197</v>
      </c>
      <c r="G11" s="80">
        <f>'SDG Impacts'!K$7</f>
        <v>0.10973451327433625</v>
      </c>
      <c r="H11" s="7">
        <f>'SDG Impacts'!$E177</f>
        <v>2691.1216800000002</v>
      </c>
      <c r="I11" s="7">
        <f>'SDG Impacts'!E$165</f>
        <v>3000</v>
      </c>
      <c r="J11" s="7">
        <f>'GS5193'!E6</f>
        <v>876000</v>
      </c>
      <c r="L11" s="322"/>
      <c r="M11" s="7"/>
      <c r="N11" s="321"/>
      <c r="O11" s="4"/>
      <c r="P11" s="13"/>
    </row>
    <row r="12" spans="1:16">
      <c r="B12" s="84" t="s">
        <v>16</v>
      </c>
      <c r="C12" s="7">
        <f>'GS5194'!E37</f>
        <v>1749</v>
      </c>
      <c r="D12" s="7">
        <f>'GS5194'!K37</f>
        <v>1361</v>
      </c>
      <c r="E12" s="7">
        <f>'GS5194'!P37</f>
        <v>388</v>
      </c>
      <c r="F12" s="7">
        <f>'SDG Impacts'!$E190</f>
        <v>1713.7990434060662</v>
      </c>
      <c r="G12" s="80">
        <f>'SDG Impacts'!K$7</f>
        <v>0.10973451327433625</v>
      </c>
      <c r="H12" s="7">
        <f>'SDG Impacts'!$E197</f>
        <v>1727.70011856</v>
      </c>
      <c r="I12" s="7">
        <f>'SDG Impacts'!E$185</f>
        <v>1926</v>
      </c>
      <c r="J12" s="7">
        <f>'GS5194'!E6</f>
        <v>419220</v>
      </c>
      <c r="L12" s="322"/>
      <c r="M12" s="7"/>
      <c r="N12" s="321"/>
      <c r="O12" s="4"/>
      <c r="P12" s="13"/>
    </row>
    <row r="13" spans="1:16">
      <c r="B13" s="84" t="s">
        <v>17</v>
      </c>
      <c r="C13" s="7">
        <f>'GS5196'!E37</f>
        <v>2939</v>
      </c>
      <c r="D13" s="7">
        <f>'GS5196'!K37</f>
        <v>2215</v>
      </c>
      <c r="E13" s="7">
        <f>'GS5196'!P37</f>
        <v>724</v>
      </c>
      <c r="F13" s="7">
        <f>'SDG Impacts'!$E210</f>
        <v>1945.1530160361688</v>
      </c>
      <c r="G13" s="80">
        <f>'SDG Impacts'!K$7</f>
        <v>0.10973451327433625</v>
      </c>
      <c r="H13" s="7">
        <f>'SDG Impacts'!$E217</f>
        <v>1960.9306641600001</v>
      </c>
      <c r="I13" s="7">
        <f>'SDG Impacts'!E205</f>
        <v>2186</v>
      </c>
      <c r="J13" s="7">
        <f>'GS5196'!E6</f>
        <v>704450</v>
      </c>
      <c r="L13" s="322"/>
      <c r="M13" s="7"/>
      <c r="N13" s="321"/>
      <c r="O13" s="4"/>
      <c r="P13" s="13"/>
    </row>
    <row r="14" spans="1:16">
      <c r="B14" s="84" t="s">
        <v>18</v>
      </c>
      <c r="C14" s="7">
        <f>'GS5197'!E37</f>
        <v>1640</v>
      </c>
      <c r="D14" s="7">
        <f>'GS5197'!K37</f>
        <v>1236</v>
      </c>
      <c r="E14" s="7">
        <f>'GS5197'!P37</f>
        <v>404</v>
      </c>
      <c r="F14" s="7">
        <f>'SDG Impacts'!$E230</f>
        <v>1652.4012583619237</v>
      </c>
      <c r="G14" s="80">
        <f>'SDG Impacts'!K$7</f>
        <v>0.10973451327433625</v>
      </c>
      <c r="H14" s="7">
        <f>'SDG Impacts'!$E237</f>
        <v>1665.8043199199999</v>
      </c>
      <c r="I14" s="7">
        <f>'SDG Impacts'!E225</f>
        <v>1857</v>
      </c>
      <c r="J14" s="7">
        <f>'GS5197'!E6</f>
        <v>393105</v>
      </c>
      <c r="L14" s="322"/>
      <c r="M14" s="7"/>
      <c r="N14" s="321"/>
      <c r="O14" s="4"/>
      <c r="P14" s="13"/>
    </row>
    <row r="15" spans="1:16">
      <c r="B15" s="84" t="s">
        <v>19</v>
      </c>
      <c r="C15" s="7">
        <f>'GS6349'!E37</f>
        <v>1600</v>
      </c>
      <c r="D15" s="7">
        <f>'GS6349'!K37</f>
        <v>1206</v>
      </c>
      <c r="E15" s="7">
        <f>'GS6349'!P37</f>
        <v>394</v>
      </c>
      <c r="F15" s="7">
        <f>'SDG Impacts'!$E250</f>
        <v>2002.9915091936944</v>
      </c>
      <c r="G15" s="80">
        <f>'SDG Impacts'!K$7</f>
        <v>0.10973451327433625</v>
      </c>
      <c r="H15" s="7">
        <f>'SDG Impacts'!$E257</f>
        <v>2019.23830056</v>
      </c>
      <c r="I15" s="7">
        <f>'SDG Impacts'!E245</f>
        <v>2251</v>
      </c>
      <c r="J15" s="7">
        <f>'GS6349'!E6</f>
        <v>383615</v>
      </c>
      <c r="L15" s="322"/>
      <c r="M15" s="7"/>
      <c r="N15" s="321"/>
      <c r="O15" s="4"/>
      <c r="P15" s="13"/>
    </row>
    <row r="16" spans="1:16">
      <c r="B16" s="84" t="s">
        <v>20</v>
      </c>
      <c r="C16" s="7">
        <f>'GS6350'!E37</f>
        <v>2688</v>
      </c>
      <c r="D16" s="7">
        <f>'GS6350'!K37</f>
        <v>2065</v>
      </c>
      <c r="E16" s="7">
        <f>'GS6350'!P37</f>
        <v>623</v>
      </c>
      <c r="F16" s="7">
        <f>'SDG Impacts'!$E270</f>
        <v>2031.4658442866296</v>
      </c>
      <c r="G16" s="80">
        <f>'SDG Impacts'!K$7</f>
        <v>0.10973451327433625</v>
      </c>
      <c r="H16" s="7">
        <f>'SDG Impacts'!$E277</f>
        <v>2047.9435984799998</v>
      </c>
      <c r="I16" s="7">
        <f>'SDG Impacts'!E265</f>
        <v>2283</v>
      </c>
      <c r="J16" s="7">
        <f>'GS6350'!E6</f>
        <v>644400</v>
      </c>
      <c r="M16" s="7"/>
      <c r="N16" s="321"/>
      <c r="O16" s="4"/>
      <c r="P16" s="13"/>
    </row>
    <row r="17" spans="2:17">
      <c r="B17" s="84" t="s">
        <v>21</v>
      </c>
      <c r="C17" s="7">
        <f>'GS6351'!E37</f>
        <v>1702</v>
      </c>
      <c r="D17" s="7">
        <f>'GS6351'!K$37</f>
        <v>1295</v>
      </c>
      <c r="E17" s="7">
        <f>'GS6351'!P$37</f>
        <v>407</v>
      </c>
      <c r="F17" s="7">
        <f>'SDG Impacts'!$E290</f>
        <v>2072.3977009827249</v>
      </c>
      <c r="G17" s="80">
        <f>'SDG Impacts'!K$7</f>
        <v>0.10973451327433625</v>
      </c>
      <c r="H17" s="7">
        <f>'SDG Impacts'!$E297</f>
        <v>2089.2074642399998</v>
      </c>
      <c r="I17" s="7">
        <f>'SDG Impacts'!E285</f>
        <v>2329</v>
      </c>
      <c r="J17" s="7">
        <f>'GS6351'!E6</f>
        <v>408185</v>
      </c>
      <c r="L17" s="322"/>
      <c r="M17" s="7"/>
      <c r="N17" s="321"/>
      <c r="O17" s="4"/>
      <c r="P17" s="13"/>
    </row>
    <row r="18" spans="2:17">
      <c r="B18" s="84" t="s">
        <v>22</v>
      </c>
      <c r="C18" s="7">
        <f>'GS7362'!E37</f>
        <v>3606</v>
      </c>
      <c r="D18" s="7">
        <f>'GS7362'!K$37</f>
        <v>2740</v>
      </c>
      <c r="E18" s="7">
        <f>'GS7362'!P$37</f>
        <v>866</v>
      </c>
      <c r="F18" s="7">
        <f>'SDG Impacts'!E310</f>
        <v>2135.5751319701762</v>
      </c>
      <c r="G18" s="80">
        <f>'SDG Impacts'!K$7</f>
        <v>0.10973451327433625</v>
      </c>
      <c r="H18" s="7">
        <f>'SDG Impacts'!E317</f>
        <v>2152.897344</v>
      </c>
      <c r="I18" s="7">
        <f>'SDG Impacts'!E313</f>
        <v>2400</v>
      </c>
      <c r="J18" s="7">
        <f>'GS7362'!E6</f>
        <v>864300</v>
      </c>
      <c r="L18" s="322"/>
      <c r="M18" s="7"/>
      <c r="N18" s="321"/>
      <c r="O18" s="4"/>
      <c r="P18" s="13"/>
    </row>
    <row r="19" spans="2:17">
      <c r="B19" s="84" t="s">
        <v>23</v>
      </c>
      <c r="C19" s="7">
        <f>'GS7363'!E37</f>
        <v>3568</v>
      </c>
      <c r="D19" s="7">
        <f>'GS7363'!K$37</f>
        <v>2716</v>
      </c>
      <c r="E19" s="7">
        <f>'GS7363'!P$37</f>
        <v>852</v>
      </c>
      <c r="F19" s="7">
        <f>'SDG Impacts'!E330</f>
        <v>2131.1260171119047</v>
      </c>
      <c r="G19" s="80">
        <f>'SDG Impacts'!K$7</f>
        <v>0.10973451327433625</v>
      </c>
      <c r="H19" s="7">
        <f>'SDG Impacts'!E337</f>
        <v>2148.4121412</v>
      </c>
      <c r="I19" s="7">
        <f>'SDG Impacts'!E333</f>
        <v>2395</v>
      </c>
      <c r="J19" s="7">
        <f>'GS7363'!E6</f>
        <v>854975</v>
      </c>
      <c r="L19" s="322"/>
      <c r="M19" s="7"/>
      <c r="N19" s="321"/>
      <c r="O19" s="4"/>
      <c r="P19" s="13"/>
    </row>
    <row r="20" spans="2:17">
      <c r="B20" s="84" t="s">
        <v>24</v>
      </c>
      <c r="C20" s="7">
        <f>'GS7364'!E37</f>
        <v>3509</v>
      </c>
      <c r="D20" s="7">
        <f>'GS7364'!K$37</f>
        <v>2643</v>
      </c>
      <c r="E20" s="7">
        <f>'GS7364'!P$37</f>
        <v>866</v>
      </c>
      <c r="F20" s="7">
        <f>'SDG Impacts'!E350</f>
        <v>2049.262303719715</v>
      </c>
      <c r="G20" s="80">
        <f>'SDG Impacts'!K$7</f>
        <v>0.10973451327433625</v>
      </c>
      <c r="H20" s="7">
        <f>'SDG Impacts'!E357</f>
        <v>2065.8844096799999</v>
      </c>
      <c r="I20" s="7">
        <f>'SDG Impacts'!E353</f>
        <v>2303</v>
      </c>
      <c r="J20" s="7">
        <f>'GS7364'!E6</f>
        <v>840865</v>
      </c>
      <c r="L20" s="322"/>
      <c r="M20" s="7"/>
      <c r="N20" s="321"/>
      <c r="O20" s="4"/>
      <c r="P20" s="13"/>
    </row>
    <row r="21" spans="2:17">
      <c r="B21" s="84" t="s">
        <v>25</v>
      </c>
      <c r="C21" s="7">
        <f>'GS7365'!E37</f>
        <v>3209</v>
      </c>
      <c r="D21" s="7">
        <f>'GS7365'!K$37</f>
        <v>2308</v>
      </c>
      <c r="E21" s="7">
        <f>'GS7365'!P$37</f>
        <v>901</v>
      </c>
      <c r="F21" s="7">
        <f>'SDG Impacts'!E370</f>
        <v>2056.3808874929482</v>
      </c>
      <c r="G21" s="80">
        <f>'SDG Impacts'!K$7</f>
        <v>0.10973451327433625</v>
      </c>
      <c r="H21" s="7">
        <f>'SDG Impacts'!E377</f>
        <v>2073.0607341599998</v>
      </c>
      <c r="I21" s="7">
        <f>'SDG Impacts'!E373</f>
        <v>2311</v>
      </c>
      <c r="J21" s="7">
        <f>'GS7365'!E6</f>
        <v>769025</v>
      </c>
      <c r="L21" s="323"/>
      <c r="M21" s="7"/>
      <c r="N21" s="321"/>
      <c r="O21" s="4"/>
      <c r="P21" s="13"/>
    </row>
    <row r="22" spans="2:17" ht="15.75" thickBot="1">
      <c r="B22" s="22" t="s">
        <v>26</v>
      </c>
      <c r="C22" s="23">
        <f>'GS7366'!E37</f>
        <v>2853</v>
      </c>
      <c r="D22" s="23">
        <f>'GS7366'!K$37</f>
        <v>2065</v>
      </c>
      <c r="E22" s="23">
        <f>'GS7366'!P$37</f>
        <v>788</v>
      </c>
      <c r="F22" s="23">
        <f>'SDG Impacts'!E390</f>
        <v>1868.6282404739038</v>
      </c>
      <c r="G22" s="80">
        <f>'SDG Impacts'!K$7</f>
        <v>0.10973451327433625</v>
      </c>
      <c r="H22" s="23">
        <f>'SDG Impacts'!E397</f>
        <v>1883.7851759999999</v>
      </c>
      <c r="I22" s="23">
        <f>'SDG Impacts'!E393</f>
        <v>2100</v>
      </c>
      <c r="J22" s="23">
        <f>'GS7366'!E6</f>
        <v>684000</v>
      </c>
      <c r="L22" s="7"/>
      <c r="M22" s="7"/>
      <c r="N22" s="7"/>
      <c r="O22" s="7"/>
      <c r="P22" s="7"/>
      <c r="Q22" s="7"/>
    </row>
    <row r="23" spans="2:17" ht="15.75" thickTop="1">
      <c r="B23" s="51" t="s">
        <v>27</v>
      </c>
      <c r="C23" s="51">
        <f>SUM(C3:C22)</f>
        <v>51730</v>
      </c>
      <c r="D23" s="51">
        <f>SUM(D3:D22)</f>
        <v>39024</v>
      </c>
      <c r="E23" s="51">
        <f>SUM(E3:E22)</f>
        <v>12706</v>
      </c>
      <c r="F23" s="45">
        <f>SUM(F3:F22)</f>
        <v>41617.910207240449</v>
      </c>
      <c r="G23" s="81">
        <f>'SDG Impacts'!K$7</f>
        <v>0.10973451327433625</v>
      </c>
      <c r="H23" s="46">
        <f>SUM(H3:H22)</f>
        <v>41955.484031759996</v>
      </c>
      <c r="I23" s="46">
        <f>SUM(I3:I22)</f>
        <v>46771</v>
      </c>
      <c r="J23" s="25">
        <f>SUM(J3:J22)</f>
        <v>12399258</v>
      </c>
      <c r="L23" s="7"/>
      <c r="M23" s="7"/>
      <c r="N23" s="7"/>
      <c r="O23" s="7"/>
      <c r="P23" s="7"/>
      <c r="Q23" s="7"/>
    </row>
    <row r="24" spans="2:17">
      <c r="C24" s="7"/>
      <c r="D24" s="7"/>
      <c r="E24" s="7"/>
      <c r="L24" s="7"/>
      <c r="M24" s="7"/>
      <c r="N24" s="7"/>
      <c r="O24" s="7"/>
      <c r="P24" s="7"/>
      <c r="Q24" s="7"/>
    </row>
    <row r="25" spans="2:17">
      <c r="C25" s="4"/>
      <c r="D25" s="4"/>
      <c r="E25" s="13"/>
      <c r="F25" s="4"/>
      <c r="L25" s="7"/>
      <c r="M25" s="7"/>
      <c r="N25" s="7"/>
      <c r="O25" s="7"/>
      <c r="P25" s="7"/>
      <c r="Q25" s="7"/>
    </row>
    <row r="26" spans="2:17">
      <c r="E26" s="13"/>
      <c r="F26" s="4"/>
    </row>
    <row r="27" spans="2:17">
      <c r="C27" s="4"/>
      <c r="D27" s="83"/>
      <c r="E27" s="13"/>
      <c r="F27" s="4"/>
    </row>
    <row r="28" spans="2:17">
      <c r="C28" s="4"/>
      <c r="D28" s="83"/>
      <c r="E28" s="13"/>
      <c r="F28" s="4"/>
    </row>
    <row r="29" spans="2:17">
      <c r="C29" s="4"/>
      <c r="D29" s="83"/>
      <c r="E29" s="13"/>
      <c r="F29" s="4"/>
    </row>
    <row r="30" spans="2:17">
      <c r="D30" s="83"/>
      <c r="E30" s="13"/>
      <c r="F30" s="4"/>
    </row>
    <row r="31" spans="2:17">
      <c r="D31" s="83"/>
      <c r="E31" s="13"/>
      <c r="F31" s="4"/>
      <c r="K31" s="100"/>
    </row>
    <row r="32" spans="2:17">
      <c r="D32" s="83"/>
      <c r="E32" s="13"/>
      <c r="F32" s="4"/>
    </row>
    <row r="33" spans="4:6">
      <c r="D33" s="83"/>
      <c r="E33" s="13"/>
      <c r="F33" s="4"/>
    </row>
    <row r="34" spans="4:6">
      <c r="D34" s="83"/>
      <c r="E34" s="13"/>
      <c r="F34" s="4"/>
    </row>
    <row r="35" spans="4:6">
      <c r="D35" s="83"/>
      <c r="E35" s="13"/>
      <c r="F35" s="4"/>
    </row>
    <row r="36" spans="4:6">
      <c r="D36" s="83"/>
      <c r="E36" s="13"/>
      <c r="F36" s="4"/>
    </row>
    <row r="37" spans="4:6">
      <c r="D37" s="83"/>
      <c r="E37" s="13"/>
      <c r="F37" s="4"/>
    </row>
    <row r="38" spans="4:6">
      <c r="D38" s="83"/>
      <c r="E38" s="13"/>
      <c r="F38" s="4"/>
    </row>
    <row r="39" spans="4:6">
      <c r="D39" s="83"/>
      <c r="E39" s="13"/>
      <c r="F39" s="4"/>
    </row>
    <row r="40" spans="4:6">
      <c r="D40" s="83"/>
    </row>
  </sheetData>
  <phoneticPr fontId="24"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01CB3-0A7B-46C1-965C-3C03F94C9F69}">
  <dimension ref="A1:K9"/>
  <sheetViews>
    <sheetView workbookViewId="0">
      <selection sqref="A1:J1"/>
    </sheetView>
  </sheetViews>
  <sheetFormatPr defaultRowHeight="15"/>
  <cols>
    <col min="1" max="1" width="10" bestFit="1" customWidth="1"/>
    <col min="2" max="2" width="16.28515625" bestFit="1" customWidth="1"/>
    <col min="3" max="3" width="12.42578125" bestFit="1" customWidth="1"/>
    <col min="4" max="4" width="38.28515625" customWidth="1"/>
    <col min="5" max="5" width="32" customWidth="1"/>
    <col min="6" max="6" width="42.28515625" customWidth="1"/>
    <col min="7" max="8" width="13.28515625" customWidth="1"/>
    <col min="9" max="9" width="26.42578125" bestFit="1" customWidth="1"/>
    <col min="10" max="10" width="11.7109375" bestFit="1" customWidth="1"/>
    <col min="11" max="11" width="12.28515625" bestFit="1" customWidth="1"/>
  </cols>
  <sheetData>
    <row r="1" spans="1:11" ht="16.5" thickBot="1">
      <c r="A1" s="371" t="s">
        <v>586</v>
      </c>
      <c r="B1" s="372"/>
      <c r="C1" s="372"/>
      <c r="D1" s="372"/>
      <c r="E1" s="372"/>
      <c r="F1" s="372"/>
      <c r="G1" s="372"/>
      <c r="H1" s="372"/>
      <c r="I1" s="372"/>
      <c r="J1" s="372"/>
    </row>
    <row r="2" spans="1:11" s="234" customFormat="1" ht="31.5">
      <c r="A2" s="231" t="s">
        <v>760</v>
      </c>
      <c r="B2" s="232" t="s">
        <v>587</v>
      </c>
      <c r="C2" s="232" t="s">
        <v>28</v>
      </c>
      <c r="D2" s="232" t="s">
        <v>588</v>
      </c>
      <c r="E2" s="232" t="s">
        <v>589</v>
      </c>
      <c r="F2" s="232" t="s">
        <v>590</v>
      </c>
      <c r="G2" s="232" t="s">
        <v>591</v>
      </c>
      <c r="H2" s="233" t="s">
        <v>592</v>
      </c>
      <c r="I2" s="112" t="s">
        <v>761</v>
      </c>
      <c r="J2" s="112" t="s">
        <v>762</v>
      </c>
    </row>
    <row r="3" spans="1:11" ht="31.5">
      <c r="A3" s="241"/>
      <c r="B3" s="261" t="s">
        <v>203</v>
      </c>
      <c r="C3" s="3" t="s">
        <v>202</v>
      </c>
      <c r="D3" s="127" t="s">
        <v>794</v>
      </c>
      <c r="E3" s="127" t="s">
        <v>795</v>
      </c>
      <c r="F3" s="127" t="s">
        <v>796</v>
      </c>
      <c r="G3" s="129">
        <v>44514</v>
      </c>
      <c r="H3" s="129">
        <v>44546</v>
      </c>
      <c r="I3" s="127" t="s">
        <v>597</v>
      </c>
      <c r="J3" s="242">
        <f>H3-G3</f>
        <v>32</v>
      </c>
    </row>
    <row r="4" spans="1:11" ht="42" customHeight="1">
      <c r="A4" s="241"/>
      <c r="B4" s="261" t="s">
        <v>797</v>
      </c>
      <c r="C4" s="3" t="s">
        <v>91</v>
      </c>
      <c r="D4" s="127" t="s">
        <v>798</v>
      </c>
      <c r="E4" s="127" t="s">
        <v>595</v>
      </c>
      <c r="F4" s="127" t="s">
        <v>598</v>
      </c>
      <c r="G4" s="129">
        <v>44515</v>
      </c>
      <c r="H4" s="129">
        <v>44546</v>
      </c>
      <c r="I4" s="129" t="s">
        <v>597</v>
      </c>
      <c r="J4" s="242">
        <f>H4-G4</f>
        <v>31</v>
      </c>
    </row>
    <row r="5" spans="1:11" ht="31.5">
      <c r="A5" s="241"/>
      <c r="B5" s="261" t="s">
        <v>42</v>
      </c>
      <c r="C5" s="3" t="s">
        <v>41</v>
      </c>
      <c r="D5" s="127" t="s">
        <v>799</v>
      </c>
      <c r="E5" s="127" t="s">
        <v>595</v>
      </c>
      <c r="F5" s="127" t="s">
        <v>799</v>
      </c>
      <c r="G5" s="129">
        <v>44512</v>
      </c>
      <c r="H5" s="129">
        <v>44538</v>
      </c>
      <c r="I5" s="127" t="s">
        <v>599</v>
      </c>
      <c r="J5" s="242">
        <f>H5-G5</f>
        <v>26</v>
      </c>
    </row>
    <row r="6" spans="1:11" ht="31.5">
      <c r="A6" s="241"/>
      <c r="B6" s="261" t="s">
        <v>256</v>
      </c>
      <c r="C6" s="3" t="s">
        <v>255</v>
      </c>
      <c r="D6" s="127" t="s">
        <v>800</v>
      </c>
      <c r="E6" s="127" t="s">
        <v>801</v>
      </c>
      <c r="F6" s="127" t="s">
        <v>802</v>
      </c>
      <c r="G6" s="129">
        <v>44510</v>
      </c>
      <c r="H6" s="129">
        <v>44533</v>
      </c>
      <c r="I6" s="245" t="s">
        <v>599</v>
      </c>
      <c r="J6" s="242">
        <f>H6-G6</f>
        <v>23</v>
      </c>
    </row>
    <row r="7" spans="1:11">
      <c r="B7" s="262"/>
    </row>
    <row r="8" spans="1:11" ht="15.75">
      <c r="A8" s="376" t="s">
        <v>807</v>
      </c>
      <c r="B8" s="376"/>
      <c r="C8" s="376"/>
    </row>
    <row r="9" spans="1:11" ht="15.75">
      <c r="A9" s="263" t="s">
        <v>593</v>
      </c>
      <c r="B9" s="263" t="s">
        <v>803</v>
      </c>
      <c r="C9" s="263" t="s">
        <v>245</v>
      </c>
      <c r="D9" s="3" t="s">
        <v>804</v>
      </c>
      <c r="E9" s="3" t="s">
        <v>805</v>
      </c>
      <c r="F9" s="3" t="s">
        <v>806</v>
      </c>
      <c r="G9" s="131">
        <v>44545</v>
      </c>
      <c r="H9" s="131">
        <v>44547</v>
      </c>
      <c r="I9" s="3" t="s">
        <v>597</v>
      </c>
      <c r="J9" s="3">
        <f>H9-G9</f>
        <v>2</v>
      </c>
      <c r="K9" s="260" t="s">
        <v>770</v>
      </c>
    </row>
  </sheetData>
  <mergeCells count="2">
    <mergeCell ref="A1:J1"/>
    <mergeCell ref="A8:C8"/>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EA2E9-2C3D-4D37-AB8D-5F147D98BADF}">
  <dimension ref="A1:J7"/>
  <sheetViews>
    <sheetView workbookViewId="0">
      <selection sqref="A1:J1"/>
    </sheetView>
  </sheetViews>
  <sheetFormatPr defaultRowHeight="15"/>
  <cols>
    <col min="1" max="1" width="8" bestFit="1" customWidth="1"/>
    <col min="2" max="2" width="10.85546875" bestFit="1" customWidth="1"/>
    <col min="3" max="3" width="12.42578125" bestFit="1" customWidth="1"/>
    <col min="4" max="4" width="37.5703125" bestFit="1" customWidth="1"/>
    <col min="5" max="5" width="35.42578125" bestFit="1" customWidth="1"/>
    <col min="6" max="6" width="26.5703125" bestFit="1" customWidth="1"/>
    <col min="7" max="8" width="11.85546875" bestFit="1" customWidth="1"/>
    <col min="9" max="9" width="21.85546875" bestFit="1" customWidth="1"/>
    <col min="10" max="10" width="11.28515625" bestFit="1" customWidth="1"/>
  </cols>
  <sheetData>
    <row r="1" spans="1:10" ht="16.5" thickBot="1">
      <c r="A1" s="371" t="s">
        <v>586</v>
      </c>
      <c r="B1" s="372"/>
      <c r="C1" s="372"/>
      <c r="D1" s="372"/>
      <c r="E1" s="372"/>
      <c r="F1" s="372"/>
      <c r="G1" s="372"/>
      <c r="H1" s="372"/>
      <c r="I1" s="372"/>
      <c r="J1" s="372"/>
    </row>
    <row r="2" spans="1:10" s="234" customFormat="1" ht="31.5">
      <c r="A2" s="231" t="s">
        <v>760</v>
      </c>
      <c r="B2" s="232" t="s">
        <v>587</v>
      </c>
      <c r="C2" s="232" t="s">
        <v>28</v>
      </c>
      <c r="D2" s="232" t="s">
        <v>588</v>
      </c>
      <c r="E2" s="232" t="s">
        <v>589</v>
      </c>
      <c r="F2" s="232" t="s">
        <v>590</v>
      </c>
      <c r="G2" s="232" t="s">
        <v>591</v>
      </c>
      <c r="H2" s="233" t="s">
        <v>592</v>
      </c>
      <c r="I2" s="112" t="s">
        <v>761</v>
      </c>
      <c r="J2" s="112" t="s">
        <v>762</v>
      </c>
    </row>
    <row r="3" spans="1:10" ht="47.25">
      <c r="A3" s="241"/>
      <c r="B3" s="261" t="s">
        <v>242</v>
      </c>
      <c r="C3" s="3" t="s">
        <v>241</v>
      </c>
      <c r="D3" s="127" t="s">
        <v>828</v>
      </c>
      <c r="E3" s="127" t="s">
        <v>595</v>
      </c>
      <c r="F3" s="127" t="s">
        <v>829</v>
      </c>
      <c r="G3" s="129">
        <v>44563</v>
      </c>
      <c r="H3" s="129">
        <v>44591</v>
      </c>
      <c r="I3" s="127" t="s">
        <v>599</v>
      </c>
      <c r="J3" s="242">
        <f>H3-G3</f>
        <v>28</v>
      </c>
    </row>
    <row r="4" spans="1:10" ht="31.5">
      <c r="A4" s="241"/>
      <c r="B4" s="261" t="s">
        <v>425</v>
      </c>
      <c r="C4" s="3" t="s">
        <v>424</v>
      </c>
      <c r="D4" s="127" t="s">
        <v>830</v>
      </c>
      <c r="E4" s="127" t="s">
        <v>595</v>
      </c>
      <c r="F4" s="127" t="s">
        <v>831</v>
      </c>
      <c r="G4" s="129">
        <v>44551</v>
      </c>
      <c r="H4" s="129">
        <v>44584</v>
      </c>
      <c r="I4" s="127" t="s">
        <v>597</v>
      </c>
      <c r="J4" s="242">
        <f>H4-G4</f>
        <v>33</v>
      </c>
    </row>
    <row r="5" spans="1:10" ht="31.5">
      <c r="A5" s="241"/>
      <c r="B5" s="261" t="s">
        <v>86</v>
      </c>
      <c r="C5" s="3" t="s">
        <v>85</v>
      </c>
      <c r="D5" s="127" t="s">
        <v>832</v>
      </c>
      <c r="E5" s="127" t="s">
        <v>833</v>
      </c>
      <c r="F5" s="127" t="s">
        <v>834</v>
      </c>
      <c r="G5" s="129">
        <v>44570</v>
      </c>
      <c r="H5" s="129">
        <v>44586</v>
      </c>
      <c r="I5" s="127" t="s">
        <v>597</v>
      </c>
      <c r="J5" s="242">
        <f t="shared" ref="J5:J7" si="0">H5-G5</f>
        <v>16</v>
      </c>
    </row>
    <row r="6" spans="1:10" ht="31.5">
      <c r="A6" s="241"/>
      <c r="B6" s="261" t="s">
        <v>835</v>
      </c>
      <c r="C6" s="3" t="s">
        <v>91</v>
      </c>
      <c r="D6" s="127" t="s">
        <v>836</v>
      </c>
      <c r="E6" s="127" t="s">
        <v>837</v>
      </c>
      <c r="F6" s="127" t="s">
        <v>838</v>
      </c>
      <c r="G6" s="129">
        <v>44575</v>
      </c>
      <c r="H6" s="129">
        <v>44581</v>
      </c>
      <c r="I6" s="127" t="s">
        <v>599</v>
      </c>
      <c r="J6" s="242">
        <f t="shared" si="0"/>
        <v>6</v>
      </c>
    </row>
    <row r="7" spans="1:10" ht="31.5">
      <c r="A7" s="241"/>
      <c r="B7" s="261" t="s">
        <v>65</v>
      </c>
      <c r="C7" s="3" t="s">
        <v>64</v>
      </c>
      <c r="D7" s="127" t="s">
        <v>839</v>
      </c>
      <c r="E7" s="127" t="s">
        <v>795</v>
      </c>
      <c r="F7" s="127" t="s">
        <v>840</v>
      </c>
      <c r="G7" s="129">
        <v>44568</v>
      </c>
      <c r="H7" s="129">
        <v>44588</v>
      </c>
      <c r="I7" s="127" t="s">
        <v>597</v>
      </c>
      <c r="J7" s="242">
        <f t="shared" si="0"/>
        <v>20</v>
      </c>
    </row>
  </sheetData>
  <mergeCells count="1">
    <mergeCell ref="A1:J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CE707-868D-4633-80AE-18D4F33D7B74}">
  <dimension ref="A1:J4"/>
  <sheetViews>
    <sheetView workbookViewId="0">
      <selection sqref="A1:J1"/>
    </sheetView>
  </sheetViews>
  <sheetFormatPr defaultRowHeight="15"/>
  <cols>
    <col min="1" max="1" width="8" bestFit="1" customWidth="1"/>
    <col min="2" max="2" width="11.85546875" bestFit="1" customWidth="1"/>
    <col min="3" max="3" width="8.7109375" bestFit="1" customWidth="1"/>
    <col min="4" max="4" width="36.85546875" bestFit="1" customWidth="1"/>
    <col min="5" max="5" width="13.140625" bestFit="1" customWidth="1"/>
    <col min="6" max="6" width="30.5703125" bestFit="1" customWidth="1"/>
    <col min="7" max="8" width="11.85546875" bestFit="1" customWidth="1"/>
    <col min="9" max="9" width="15.5703125" bestFit="1" customWidth="1"/>
    <col min="10" max="10" width="15.85546875" customWidth="1"/>
  </cols>
  <sheetData>
    <row r="1" spans="1:10" ht="16.5" thickBot="1">
      <c r="A1" s="371" t="s">
        <v>586</v>
      </c>
      <c r="B1" s="372"/>
      <c r="C1" s="372"/>
      <c r="D1" s="372"/>
      <c r="E1" s="372"/>
      <c r="F1" s="372"/>
      <c r="G1" s="372"/>
      <c r="H1" s="372"/>
      <c r="I1" s="372"/>
      <c r="J1" s="372"/>
    </row>
    <row r="2" spans="1:10" s="234" customFormat="1" ht="31.5">
      <c r="A2" s="231" t="s">
        <v>760</v>
      </c>
      <c r="B2" s="232" t="s">
        <v>587</v>
      </c>
      <c r="C2" s="232" t="s">
        <v>28</v>
      </c>
      <c r="D2" s="232" t="s">
        <v>588</v>
      </c>
      <c r="E2" s="232" t="s">
        <v>589</v>
      </c>
      <c r="F2" s="232" t="s">
        <v>590</v>
      </c>
      <c r="G2" s="232" t="s">
        <v>591</v>
      </c>
      <c r="H2" s="233" t="s">
        <v>592</v>
      </c>
      <c r="I2" s="112" t="s">
        <v>761</v>
      </c>
      <c r="J2" s="112" t="s">
        <v>762</v>
      </c>
    </row>
    <row r="3" spans="1:10" ht="31.5">
      <c r="A3" s="241"/>
      <c r="B3" s="261" t="s">
        <v>462</v>
      </c>
      <c r="C3" s="3" t="s">
        <v>461</v>
      </c>
      <c r="D3" s="127" t="s">
        <v>841</v>
      </c>
      <c r="E3" s="127" t="s">
        <v>795</v>
      </c>
      <c r="F3" s="127" t="s">
        <v>842</v>
      </c>
      <c r="G3" s="129">
        <v>44582</v>
      </c>
      <c r="H3" s="129">
        <v>44620</v>
      </c>
      <c r="I3" s="127" t="s">
        <v>597</v>
      </c>
      <c r="J3" s="242">
        <f>H3-G3</f>
        <v>38</v>
      </c>
    </row>
    <row r="4" spans="1:10" ht="31.5">
      <c r="A4" s="241"/>
      <c r="B4" s="261" t="s">
        <v>50</v>
      </c>
      <c r="C4" s="3" t="s">
        <v>49</v>
      </c>
      <c r="D4" s="127" t="s">
        <v>843</v>
      </c>
      <c r="E4" s="127" t="s">
        <v>844</v>
      </c>
      <c r="F4" s="127" t="s">
        <v>845</v>
      </c>
      <c r="G4" s="129">
        <v>44600</v>
      </c>
      <c r="H4" s="129">
        <v>44619</v>
      </c>
      <c r="I4" s="127" t="s">
        <v>599</v>
      </c>
      <c r="J4" s="242">
        <f t="shared" ref="J4" si="0">H4-G4</f>
        <v>19</v>
      </c>
    </row>
  </sheetData>
  <mergeCells count="1">
    <mergeCell ref="A1:J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3EDC6-20D9-4830-A327-CC006424F0B4}">
  <dimension ref="A1:J11"/>
  <sheetViews>
    <sheetView workbookViewId="0">
      <selection sqref="A1:J1"/>
    </sheetView>
  </sheetViews>
  <sheetFormatPr defaultRowHeight="15"/>
  <cols>
    <col min="1" max="1" width="8" bestFit="1" customWidth="1"/>
    <col min="2" max="2" width="19.85546875" bestFit="1" customWidth="1"/>
    <col min="3" max="3" width="8.7109375" bestFit="1" customWidth="1"/>
    <col min="4" max="4" width="27.140625" bestFit="1" customWidth="1"/>
    <col min="5" max="5" width="19.28515625" bestFit="1" customWidth="1"/>
    <col min="6" max="6" width="31.85546875" bestFit="1" customWidth="1"/>
    <col min="7" max="8" width="11.85546875" bestFit="1" customWidth="1"/>
    <col min="9" max="9" width="24.7109375" customWidth="1"/>
    <col min="10" max="10" width="20.42578125" customWidth="1"/>
  </cols>
  <sheetData>
    <row r="1" spans="1:10" ht="16.5" thickBot="1">
      <c r="A1" s="371" t="s">
        <v>586</v>
      </c>
      <c r="B1" s="372"/>
      <c r="C1" s="372"/>
      <c r="D1" s="372"/>
      <c r="E1" s="372"/>
      <c r="F1" s="372"/>
      <c r="G1" s="372"/>
      <c r="H1" s="372"/>
      <c r="I1" s="372"/>
      <c r="J1" s="372"/>
    </row>
    <row r="2" spans="1:10" s="234" customFormat="1" ht="31.5">
      <c r="A2" s="231" t="s">
        <v>760</v>
      </c>
      <c r="B2" s="232" t="s">
        <v>587</v>
      </c>
      <c r="C2" s="232" t="s">
        <v>28</v>
      </c>
      <c r="D2" s="232" t="s">
        <v>588</v>
      </c>
      <c r="E2" s="232" t="s">
        <v>589</v>
      </c>
      <c r="F2" s="232" t="s">
        <v>590</v>
      </c>
      <c r="G2" s="232" t="s">
        <v>591</v>
      </c>
      <c r="H2" s="233" t="s">
        <v>592</v>
      </c>
      <c r="I2" s="112" t="s">
        <v>761</v>
      </c>
      <c r="J2" s="112" t="s">
        <v>762</v>
      </c>
    </row>
    <row r="3" spans="1:10" ht="47.25">
      <c r="A3" s="241"/>
      <c r="B3" s="261" t="s">
        <v>400</v>
      </c>
      <c r="C3" s="3" t="s">
        <v>399</v>
      </c>
      <c r="D3" s="127" t="s">
        <v>846</v>
      </c>
      <c r="E3" s="127" t="s">
        <v>795</v>
      </c>
      <c r="F3" s="127" t="s">
        <v>847</v>
      </c>
      <c r="G3" s="129">
        <v>44644</v>
      </c>
      <c r="H3" s="129">
        <v>44662</v>
      </c>
      <c r="I3" s="127" t="s">
        <v>599</v>
      </c>
      <c r="J3" s="242">
        <f t="shared" ref="J3:J11" si="0">H3-G3</f>
        <v>18</v>
      </c>
    </row>
    <row r="4" spans="1:10" ht="47.25">
      <c r="A4" s="241"/>
      <c r="B4" s="261" t="s">
        <v>193</v>
      </c>
      <c r="C4" s="3" t="s">
        <v>192</v>
      </c>
      <c r="D4" s="127" t="s">
        <v>841</v>
      </c>
      <c r="E4" s="127" t="s">
        <v>595</v>
      </c>
      <c r="F4" s="127" t="s">
        <v>848</v>
      </c>
      <c r="G4" s="129">
        <v>44641</v>
      </c>
      <c r="H4" s="129">
        <v>44664</v>
      </c>
      <c r="I4" s="127" t="s">
        <v>599</v>
      </c>
      <c r="J4" s="242">
        <f t="shared" si="0"/>
        <v>23</v>
      </c>
    </row>
    <row r="5" spans="1:10" ht="63">
      <c r="A5" s="241"/>
      <c r="B5" s="261" t="s">
        <v>388</v>
      </c>
      <c r="C5" s="3" t="s">
        <v>387</v>
      </c>
      <c r="D5" s="127" t="s">
        <v>832</v>
      </c>
      <c r="E5" s="127" t="s">
        <v>833</v>
      </c>
      <c r="F5" s="127" t="s">
        <v>849</v>
      </c>
      <c r="G5" s="129">
        <v>44642</v>
      </c>
      <c r="H5" s="129">
        <v>44660</v>
      </c>
      <c r="I5" s="127" t="s">
        <v>597</v>
      </c>
      <c r="J5" s="242">
        <f t="shared" si="0"/>
        <v>18</v>
      </c>
    </row>
    <row r="6" spans="1:10" ht="47.25">
      <c r="A6" s="241"/>
      <c r="B6" s="261" t="s">
        <v>594</v>
      </c>
      <c r="C6" s="3" t="s">
        <v>95</v>
      </c>
      <c r="D6" s="127" t="s">
        <v>850</v>
      </c>
      <c r="E6" s="127" t="s">
        <v>595</v>
      </c>
      <c r="F6" s="127" t="s">
        <v>851</v>
      </c>
      <c r="G6" s="129">
        <v>44644</v>
      </c>
      <c r="H6" s="129">
        <v>44660</v>
      </c>
      <c r="I6" s="127" t="s">
        <v>597</v>
      </c>
      <c r="J6" s="242">
        <f t="shared" si="0"/>
        <v>16</v>
      </c>
    </row>
    <row r="7" spans="1:10" ht="47.25">
      <c r="A7" s="241"/>
      <c r="B7" s="261" t="s">
        <v>174</v>
      </c>
      <c r="C7" s="3" t="s">
        <v>173</v>
      </c>
      <c r="D7" s="127" t="s">
        <v>852</v>
      </c>
      <c r="E7" s="127" t="s">
        <v>837</v>
      </c>
      <c r="F7" s="127" t="s">
        <v>853</v>
      </c>
      <c r="G7" s="129">
        <v>44616</v>
      </c>
      <c r="H7" s="129">
        <v>44660</v>
      </c>
      <c r="I7" s="127" t="s">
        <v>597</v>
      </c>
      <c r="J7" s="242">
        <f t="shared" si="0"/>
        <v>44</v>
      </c>
    </row>
    <row r="8" spans="1:10" ht="47.25">
      <c r="A8" s="241"/>
      <c r="B8" s="261" t="s">
        <v>408</v>
      </c>
      <c r="C8" s="3" t="s">
        <v>407</v>
      </c>
      <c r="D8" s="127" t="s">
        <v>854</v>
      </c>
      <c r="E8" s="127" t="s">
        <v>596</v>
      </c>
      <c r="F8" s="127" t="s">
        <v>855</v>
      </c>
      <c r="G8" s="129">
        <v>44647</v>
      </c>
      <c r="H8" s="129">
        <v>44660</v>
      </c>
      <c r="I8" s="127" t="s">
        <v>599</v>
      </c>
      <c r="J8" s="242">
        <f t="shared" si="0"/>
        <v>13</v>
      </c>
    </row>
    <row r="9" spans="1:10" ht="63">
      <c r="A9" s="241"/>
      <c r="B9" s="261" t="s">
        <v>856</v>
      </c>
      <c r="C9" s="3" t="s">
        <v>74</v>
      </c>
      <c r="D9" s="127" t="s">
        <v>857</v>
      </c>
      <c r="E9" s="127" t="s">
        <v>833</v>
      </c>
      <c r="F9" s="127" t="s">
        <v>851</v>
      </c>
      <c r="G9" s="129">
        <v>44607</v>
      </c>
      <c r="H9" s="129">
        <v>44660</v>
      </c>
      <c r="I9" s="127" t="s">
        <v>597</v>
      </c>
      <c r="J9" s="242">
        <f t="shared" si="0"/>
        <v>53</v>
      </c>
    </row>
    <row r="10" spans="1:10" ht="47.25">
      <c r="A10" s="241"/>
      <c r="B10" s="261" t="s">
        <v>246</v>
      </c>
      <c r="C10" s="3" t="s">
        <v>245</v>
      </c>
      <c r="D10" s="127" t="s">
        <v>858</v>
      </c>
      <c r="E10" s="127" t="s">
        <v>837</v>
      </c>
      <c r="F10" s="127" t="s">
        <v>859</v>
      </c>
      <c r="G10" s="129">
        <v>44612</v>
      </c>
      <c r="H10" s="129">
        <v>44660</v>
      </c>
      <c r="I10" s="127" t="s">
        <v>597</v>
      </c>
      <c r="J10" s="242">
        <f t="shared" si="0"/>
        <v>48</v>
      </c>
    </row>
    <row r="11" spans="1:10" ht="63">
      <c r="A11" s="241"/>
      <c r="B11" s="261" t="s">
        <v>860</v>
      </c>
      <c r="C11" s="3" t="s">
        <v>436</v>
      </c>
      <c r="D11" s="127" t="s">
        <v>861</v>
      </c>
      <c r="E11" s="127" t="s">
        <v>833</v>
      </c>
      <c r="F11" s="127" t="s">
        <v>862</v>
      </c>
      <c r="G11" s="129">
        <v>44647</v>
      </c>
      <c r="H11" s="129">
        <v>44653</v>
      </c>
      <c r="I11" s="127" t="s">
        <v>599</v>
      </c>
      <c r="J11" s="242">
        <f t="shared" si="0"/>
        <v>6</v>
      </c>
    </row>
  </sheetData>
  <mergeCells count="1">
    <mergeCell ref="A1:J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FDDF4-BFC2-440C-828C-F782F13EC449}">
  <dimension ref="A1:J6"/>
  <sheetViews>
    <sheetView workbookViewId="0">
      <selection sqref="A1:J1"/>
    </sheetView>
  </sheetViews>
  <sheetFormatPr defaultColWidth="18.42578125" defaultRowHeight="15"/>
  <cols>
    <col min="1" max="1" width="8" bestFit="1" customWidth="1"/>
    <col min="2" max="2" width="16.28515625" bestFit="1" customWidth="1"/>
    <col min="3" max="3" width="12.42578125" bestFit="1" customWidth="1"/>
    <col min="4" max="4" width="28.140625" bestFit="1" customWidth="1"/>
    <col min="5" max="5" width="26" bestFit="1" customWidth="1"/>
    <col min="6" max="6" width="26.28515625" bestFit="1" customWidth="1"/>
    <col min="7" max="7" width="15.42578125" bestFit="1" customWidth="1"/>
    <col min="8" max="8" width="11.85546875" bestFit="1" customWidth="1"/>
    <col min="9" max="9" width="16.42578125" bestFit="1" customWidth="1"/>
    <col min="10" max="10" width="11.28515625" bestFit="1" customWidth="1"/>
  </cols>
  <sheetData>
    <row r="1" spans="1:10" ht="16.5" thickBot="1">
      <c r="A1" s="371" t="s">
        <v>586</v>
      </c>
      <c r="B1" s="372"/>
      <c r="C1" s="372"/>
      <c r="D1" s="372"/>
      <c r="E1" s="372"/>
      <c r="F1" s="372"/>
      <c r="G1" s="372"/>
      <c r="H1" s="372"/>
      <c r="I1" s="372"/>
      <c r="J1" s="372"/>
    </row>
    <row r="2" spans="1:10" s="234" customFormat="1" ht="31.5">
      <c r="A2" s="231" t="s">
        <v>760</v>
      </c>
      <c r="B2" s="232" t="s">
        <v>587</v>
      </c>
      <c r="C2" s="232" t="s">
        <v>28</v>
      </c>
      <c r="D2" s="232" t="s">
        <v>588</v>
      </c>
      <c r="E2" s="232" t="s">
        <v>589</v>
      </c>
      <c r="F2" s="232" t="s">
        <v>590</v>
      </c>
      <c r="G2" s="232" t="s">
        <v>591</v>
      </c>
      <c r="H2" s="233" t="s">
        <v>592</v>
      </c>
      <c r="I2" s="112" t="s">
        <v>761</v>
      </c>
      <c r="J2" s="112" t="s">
        <v>762</v>
      </c>
    </row>
    <row r="3" spans="1:10" ht="47.25">
      <c r="A3" s="241"/>
      <c r="B3" s="261" t="s">
        <v>863</v>
      </c>
      <c r="C3" s="3" t="s">
        <v>127</v>
      </c>
      <c r="D3" s="127" t="s">
        <v>864</v>
      </c>
      <c r="E3" s="127" t="s">
        <v>865</v>
      </c>
      <c r="F3" s="127" t="s">
        <v>866</v>
      </c>
      <c r="G3" s="129">
        <v>44633</v>
      </c>
      <c r="H3" s="129">
        <v>44664</v>
      </c>
      <c r="I3" s="127" t="s">
        <v>597</v>
      </c>
      <c r="J3" s="242">
        <f>H3-G3</f>
        <v>31</v>
      </c>
    </row>
    <row r="4" spans="1:10" ht="63">
      <c r="A4" s="241"/>
      <c r="B4" s="261" t="s">
        <v>367</v>
      </c>
      <c r="C4" s="3" t="s">
        <v>366</v>
      </c>
      <c r="D4" s="127" t="s">
        <v>867</v>
      </c>
      <c r="E4" s="127" t="s">
        <v>833</v>
      </c>
      <c r="F4" s="127" t="s">
        <v>868</v>
      </c>
      <c r="G4" s="129">
        <v>44623</v>
      </c>
      <c r="H4" s="129">
        <v>44665</v>
      </c>
      <c r="I4" s="127" t="s">
        <v>597</v>
      </c>
      <c r="J4" s="242">
        <f t="shared" ref="J4:J6" si="0">H4-G4</f>
        <v>42</v>
      </c>
    </row>
    <row r="5" spans="1:10" ht="47.25">
      <c r="A5" s="241"/>
      <c r="B5" s="261" t="s">
        <v>301</v>
      </c>
      <c r="C5" s="3" t="s">
        <v>300</v>
      </c>
      <c r="D5" s="127" t="s">
        <v>869</v>
      </c>
      <c r="E5" s="127" t="s">
        <v>837</v>
      </c>
      <c r="F5" s="127" t="s">
        <v>870</v>
      </c>
      <c r="G5" s="129">
        <v>44628</v>
      </c>
      <c r="H5" s="129">
        <v>44668</v>
      </c>
      <c r="I5" s="127" t="s">
        <v>597</v>
      </c>
      <c r="J5" s="242">
        <f t="shared" si="0"/>
        <v>40</v>
      </c>
    </row>
    <row r="6" spans="1:10" ht="47.25">
      <c r="A6" s="241"/>
      <c r="B6" s="261" t="s">
        <v>122</v>
      </c>
      <c r="C6" s="3" t="s">
        <v>121</v>
      </c>
      <c r="D6" s="127" t="s">
        <v>871</v>
      </c>
      <c r="E6" s="127" t="s">
        <v>595</v>
      </c>
      <c r="F6" s="127" t="s">
        <v>872</v>
      </c>
      <c r="G6" s="129">
        <v>44640</v>
      </c>
      <c r="H6" s="129">
        <v>44658</v>
      </c>
      <c r="I6" s="127" t="s">
        <v>599</v>
      </c>
      <c r="J6" s="242">
        <f t="shared" si="0"/>
        <v>18</v>
      </c>
    </row>
  </sheetData>
  <mergeCells count="1">
    <mergeCell ref="A1:J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P43"/>
  <sheetViews>
    <sheetView topLeftCell="C1" workbookViewId="0">
      <selection sqref="A1:J1"/>
    </sheetView>
  </sheetViews>
  <sheetFormatPr defaultColWidth="9.42578125" defaultRowHeight="14.25"/>
  <cols>
    <col min="1" max="1" width="14.5703125" style="52" customWidth="1"/>
    <col min="2" max="2" width="59.5703125" style="52" bestFit="1" customWidth="1"/>
    <col min="3" max="3" width="18.42578125" style="52" bestFit="1" customWidth="1"/>
    <col min="4" max="4" width="12.42578125" style="52" bestFit="1" customWidth="1"/>
    <col min="5" max="5" width="16.42578125" style="52" bestFit="1" customWidth="1"/>
    <col min="6" max="6" width="11.5703125" style="52" customWidth="1"/>
    <col min="7" max="7" width="6.42578125" style="52" customWidth="1"/>
    <col min="8" max="8" width="59.5703125" style="52" bestFit="1" customWidth="1"/>
    <col min="9" max="9" width="18.42578125" style="52" bestFit="1" customWidth="1"/>
    <col min="10" max="10" width="12.42578125" style="52" bestFit="1" customWidth="1"/>
    <col min="11" max="11" width="12.5703125" style="52" customWidth="1"/>
    <col min="12" max="12" width="5" style="52" customWidth="1"/>
    <col min="13" max="13" width="59.5703125" style="52" bestFit="1" customWidth="1"/>
    <col min="14" max="14" width="18.42578125" style="52" bestFit="1" customWidth="1"/>
    <col min="15" max="15" width="12.42578125" style="52" bestFit="1" customWidth="1"/>
    <col min="16" max="16" width="12.5703125" style="52" customWidth="1"/>
    <col min="17" max="16384" width="9.42578125" style="52"/>
  </cols>
  <sheetData>
    <row r="2" spans="2:16">
      <c r="B2" s="381" t="s">
        <v>741</v>
      </c>
      <c r="C2" s="381"/>
      <c r="D2" s="381"/>
      <c r="E2" s="381"/>
      <c r="H2" s="381" t="s">
        <v>654</v>
      </c>
      <c r="I2" s="381"/>
      <c r="J2" s="381"/>
      <c r="K2" s="381"/>
      <c r="M2" s="381" t="s">
        <v>742</v>
      </c>
      <c r="N2" s="381"/>
      <c r="O2" s="381"/>
      <c r="P2" s="381"/>
    </row>
    <row r="3" spans="2:16" hidden="1"/>
    <row r="4" spans="2:16" s="56" customFormat="1" ht="15">
      <c r="B4" s="377" t="s">
        <v>655</v>
      </c>
      <c r="C4" s="378"/>
      <c r="D4" s="378"/>
      <c r="E4" s="379"/>
      <c r="H4" s="377" t="s">
        <v>655</v>
      </c>
      <c r="I4" s="378"/>
      <c r="J4" s="378"/>
      <c r="K4" s="379"/>
      <c r="L4" s="57"/>
      <c r="M4" s="377" t="s">
        <v>655</v>
      </c>
      <c r="N4" s="378"/>
      <c r="O4" s="378"/>
      <c r="P4" s="379"/>
    </row>
    <row r="5" spans="2:16">
      <c r="B5" s="58" t="s">
        <v>656</v>
      </c>
      <c r="C5" s="58" t="s">
        <v>657</v>
      </c>
      <c r="D5" s="58" t="s">
        <v>658</v>
      </c>
      <c r="E5" s="59">
        <v>4.5600000000000002E-2</v>
      </c>
      <c r="H5" s="58" t="s">
        <v>656</v>
      </c>
      <c r="I5" s="58" t="s">
        <v>657</v>
      </c>
      <c r="J5" s="58" t="s">
        <v>658</v>
      </c>
      <c r="K5" s="59">
        <v>4.5600000000000002E-2</v>
      </c>
      <c r="L5" s="60"/>
      <c r="M5" s="58" t="s">
        <v>656</v>
      </c>
      <c r="N5" s="58" t="s">
        <v>657</v>
      </c>
      <c r="O5" s="58" t="s">
        <v>658</v>
      </c>
      <c r="P5" s="59">
        <v>4.5600000000000002E-2</v>
      </c>
    </row>
    <row r="6" spans="2:16">
      <c r="B6" s="58" t="s">
        <v>659</v>
      </c>
      <c r="C6" s="58" t="s">
        <v>660</v>
      </c>
      <c r="D6" s="58"/>
      <c r="E6" s="61">
        <f>'Project Technology Days '!S14</f>
        <v>635105</v>
      </c>
      <c r="H6" s="58" t="s">
        <v>659</v>
      </c>
      <c r="I6" s="58" t="s">
        <v>660</v>
      </c>
      <c r="J6" s="58"/>
      <c r="K6" s="61">
        <f>'Project Technology Days '!Q14</f>
        <v>480875</v>
      </c>
      <c r="M6" s="58" t="s">
        <v>659</v>
      </c>
      <c r="N6" s="58" t="s">
        <v>660</v>
      </c>
      <c r="O6" s="58"/>
      <c r="P6" s="61">
        <f>'Project Technology Days '!R14</f>
        <v>154230</v>
      </c>
    </row>
    <row r="7" spans="2:16">
      <c r="B7" s="58" t="s">
        <v>661</v>
      </c>
      <c r="C7" s="58" t="s">
        <v>662</v>
      </c>
      <c r="D7" s="58" t="s">
        <v>663</v>
      </c>
      <c r="E7" s="62">
        <v>4.0000000000000002E-4</v>
      </c>
      <c r="H7" s="58" t="s">
        <v>661</v>
      </c>
      <c r="I7" s="58" t="s">
        <v>662</v>
      </c>
      <c r="J7" s="58" t="s">
        <v>663</v>
      </c>
      <c r="K7" s="62">
        <v>4.0000000000000002E-4</v>
      </c>
      <c r="M7" s="58" t="s">
        <v>661</v>
      </c>
      <c r="N7" s="58" t="s">
        <v>662</v>
      </c>
      <c r="O7" s="58" t="s">
        <v>663</v>
      </c>
      <c r="P7" s="62">
        <v>4.0000000000000002E-4</v>
      </c>
    </row>
    <row r="8" spans="2:16" ht="28.5">
      <c r="B8" s="63" t="s">
        <v>664</v>
      </c>
      <c r="C8" s="58" t="s">
        <v>665</v>
      </c>
      <c r="D8" s="58" t="s">
        <v>666</v>
      </c>
      <c r="E8" s="58">
        <v>7.5</v>
      </c>
      <c r="H8" s="63" t="s">
        <v>664</v>
      </c>
      <c r="I8" s="58" t="s">
        <v>665</v>
      </c>
      <c r="J8" s="58" t="s">
        <v>666</v>
      </c>
      <c r="K8" s="58">
        <v>7.5</v>
      </c>
      <c r="M8" s="63" t="s">
        <v>664</v>
      </c>
      <c r="N8" s="58" t="s">
        <v>665</v>
      </c>
      <c r="O8" s="58" t="s">
        <v>666</v>
      </c>
      <c r="P8" s="58">
        <v>7.5</v>
      </c>
    </row>
    <row r="9" spans="2:16" ht="28.5">
      <c r="B9" s="63" t="s">
        <v>667</v>
      </c>
      <c r="C9" s="58" t="s">
        <v>668</v>
      </c>
      <c r="D9" s="58" t="s">
        <v>666</v>
      </c>
      <c r="E9" s="58">
        <v>0</v>
      </c>
      <c r="H9" s="63" t="s">
        <v>667</v>
      </c>
      <c r="I9" s="58" t="s">
        <v>668</v>
      </c>
      <c r="J9" s="58" t="s">
        <v>666</v>
      </c>
      <c r="K9" s="58">
        <v>0</v>
      </c>
      <c r="M9" s="63" t="s">
        <v>667</v>
      </c>
      <c r="N9" s="58" t="s">
        <v>668</v>
      </c>
      <c r="O9" s="58" t="s">
        <v>666</v>
      </c>
      <c r="P9" s="58">
        <v>0</v>
      </c>
    </row>
    <row r="10" spans="2:16">
      <c r="B10" s="58" t="s">
        <v>669</v>
      </c>
      <c r="C10" s="58" t="s">
        <v>670</v>
      </c>
      <c r="D10" s="58" t="s">
        <v>671</v>
      </c>
      <c r="E10" s="64">
        <f>(1-E5)*E6*E7*(E8+E9)</f>
        <v>1818.4326360000002</v>
      </c>
      <c r="H10" s="58" t="s">
        <v>669</v>
      </c>
      <c r="I10" s="58" t="s">
        <v>670</v>
      </c>
      <c r="J10" s="58" t="s">
        <v>671</v>
      </c>
      <c r="K10" s="64">
        <f>(1-K5)*K6*K7*(K8+K9)</f>
        <v>1376.8413</v>
      </c>
      <c r="M10" s="58" t="s">
        <v>669</v>
      </c>
      <c r="N10" s="58" t="s">
        <v>670</v>
      </c>
      <c r="O10" s="58" t="s">
        <v>671</v>
      </c>
      <c r="P10" s="64">
        <f>(1-P5)*P6*P7*(P8+P9)</f>
        <v>441.59133600000001</v>
      </c>
    </row>
    <row r="12" spans="2:16">
      <c r="B12" s="377" t="s">
        <v>672</v>
      </c>
      <c r="C12" s="378"/>
      <c r="D12" s="378"/>
      <c r="E12" s="379"/>
      <c r="H12" s="377" t="s">
        <v>672</v>
      </c>
      <c r="I12" s="378"/>
      <c r="J12" s="378"/>
      <c r="K12" s="379"/>
      <c r="M12" s="377" t="s">
        <v>672</v>
      </c>
      <c r="N12" s="378"/>
      <c r="O12" s="378"/>
      <c r="P12" s="379"/>
    </row>
    <row r="13" spans="2:16">
      <c r="B13" s="58" t="s">
        <v>673</v>
      </c>
      <c r="C13" s="58" t="s">
        <v>657</v>
      </c>
      <c r="D13" s="58" t="s">
        <v>658</v>
      </c>
      <c r="E13" s="58">
        <f>E5</f>
        <v>4.5600000000000002E-2</v>
      </c>
      <c r="H13" s="58" t="s">
        <v>673</v>
      </c>
      <c r="I13" s="58" t="s">
        <v>657</v>
      </c>
      <c r="J13" s="58" t="s">
        <v>658</v>
      </c>
      <c r="K13" s="58">
        <f>K5</f>
        <v>4.5600000000000002E-2</v>
      </c>
      <c r="M13" s="58" t="s">
        <v>673</v>
      </c>
      <c r="N13" s="58" t="s">
        <v>657</v>
      </c>
      <c r="O13" s="58" t="s">
        <v>658</v>
      </c>
      <c r="P13" s="58">
        <f>P5</f>
        <v>4.5600000000000002E-2</v>
      </c>
    </row>
    <row r="14" spans="2:16">
      <c r="B14" s="58" t="s">
        <v>659</v>
      </c>
      <c r="C14" s="58" t="s">
        <v>660</v>
      </c>
      <c r="D14" s="58"/>
      <c r="E14" s="61">
        <f>E6</f>
        <v>635105</v>
      </c>
      <c r="H14" s="58" t="s">
        <v>659</v>
      </c>
      <c r="I14" s="58" t="s">
        <v>660</v>
      </c>
      <c r="J14" s="58"/>
      <c r="K14" s="61">
        <f>K6</f>
        <v>480875</v>
      </c>
      <c r="M14" s="58" t="s">
        <v>659</v>
      </c>
      <c r="N14" s="58" t="s">
        <v>660</v>
      </c>
      <c r="O14" s="58"/>
      <c r="P14" s="61">
        <f>P6</f>
        <v>154230</v>
      </c>
    </row>
    <row r="15" spans="2:16">
      <c r="B15" s="58" t="s">
        <v>674</v>
      </c>
      <c r="C15" s="58" t="s">
        <v>675</v>
      </c>
      <c r="D15" s="58" t="s">
        <v>663</v>
      </c>
      <c r="E15" s="62">
        <f>E7</f>
        <v>4.0000000000000002E-4</v>
      </c>
      <c r="H15" s="58" t="s">
        <v>674</v>
      </c>
      <c r="I15" s="58" t="s">
        <v>675</v>
      </c>
      <c r="J15" s="58" t="s">
        <v>663</v>
      </c>
      <c r="K15" s="62">
        <f>K7</f>
        <v>4.0000000000000002E-4</v>
      </c>
      <c r="M15" s="58" t="s">
        <v>674</v>
      </c>
      <c r="N15" s="58" t="s">
        <v>675</v>
      </c>
      <c r="O15" s="58" t="s">
        <v>663</v>
      </c>
      <c r="P15" s="62">
        <f>P7</f>
        <v>4.0000000000000002E-4</v>
      </c>
    </row>
    <row r="16" spans="2:16">
      <c r="B16" s="58" t="s">
        <v>676</v>
      </c>
      <c r="C16" s="58" t="s">
        <v>890</v>
      </c>
      <c r="D16" s="58" t="s">
        <v>666</v>
      </c>
      <c r="E16" s="58">
        <v>0</v>
      </c>
      <c r="H16" s="58" t="s">
        <v>676</v>
      </c>
      <c r="I16" s="58" t="s">
        <v>890</v>
      </c>
      <c r="J16" s="58" t="s">
        <v>666</v>
      </c>
      <c r="K16" s="58">
        <v>0</v>
      </c>
      <c r="M16" s="58" t="s">
        <v>676</v>
      </c>
      <c r="N16" s="58" t="s">
        <v>890</v>
      </c>
      <c r="O16" s="58" t="s">
        <v>666</v>
      </c>
      <c r="P16" s="58">
        <v>0</v>
      </c>
    </row>
    <row r="17" spans="2:16">
      <c r="B17" s="58" t="s">
        <v>677</v>
      </c>
      <c r="C17" s="58" t="s">
        <v>678</v>
      </c>
      <c r="D17" s="58" t="s">
        <v>666</v>
      </c>
      <c r="E17" s="64">
        <v>0</v>
      </c>
      <c r="H17" s="58" t="s">
        <v>677</v>
      </c>
      <c r="I17" s="58" t="s">
        <v>678</v>
      </c>
      <c r="J17" s="58" t="s">
        <v>666</v>
      </c>
      <c r="K17" s="64">
        <v>0</v>
      </c>
      <c r="M17" s="58" t="s">
        <v>677</v>
      </c>
      <c r="N17" s="58" t="s">
        <v>678</v>
      </c>
      <c r="O17" s="58" t="s">
        <v>666</v>
      </c>
      <c r="P17" s="64">
        <v>0</v>
      </c>
    </row>
    <row r="18" spans="2:16">
      <c r="B18" s="58" t="s">
        <v>679</v>
      </c>
      <c r="C18" s="58" t="s">
        <v>680</v>
      </c>
      <c r="D18" s="58" t="s">
        <v>671</v>
      </c>
      <c r="E18" s="65">
        <f>(1-E13)*E14*E15*(E16+E17)</f>
        <v>0</v>
      </c>
      <c r="H18" s="58" t="s">
        <v>679</v>
      </c>
      <c r="I18" s="58" t="s">
        <v>680</v>
      </c>
      <c r="J18" s="58" t="s">
        <v>671</v>
      </c>
      <c r="K18" s="65">
        <f>(1-K13)*K14*K15*(K16+K17)</f>
        <v>0</v>
      </c>
      <c r="M18" s="58" t="s">
        <v>679</v>
      </c>
      <c r="N18" s="58" t="s">
        <v>680</v>
      </c>
      <c r="O18" s="58" t="s">
        <v>671</v>
      </c>
      <c r="P18" s="65">
        <f>(1-P13)*P14*P15*(P16+P17)</f>
        <v>0</v>
      </c>
    </row>
    <row r="20" spans="2:16">
      <c r="B20" s="377" t="s">
        <v>681</v>
      </c>
      <c r="C20" s="378"/>
      <c r="D20" s="378"/>
      <c r="E20" s="379"/>
      <c r="H20" s="377" t="s">
        <v>681</v>
      </c>
      <c r="I20" s="378"/>
      <c r="J20" s="378"/>
      <c r="K20" s="379"/>
      <c r="M20" s="377" t="s">
        <v>681</v>
      </c>
      <c r="N20" s="378"/>
      <c r="O20" s="378"/>
      <c r="P20" s="379"/>
    </row>
    <row r="21" spans="2:16">
      <c r="B21" s="63" t="s">
        <v>682</v>
      </c>
      <c r="C21" s="58" t="s">
        <v>682</v>
      </c>
      <c r="D21" s="58" t="s">
        <v>683</v>
      </c>
      <c r="E21" s="66">
        <v>0.89</v>
      </c>
      <c r="H21" s="63" t="s">
        <v>682</v>
      </c>
      <c r="I21" s="58" t="s">
        <v>682</v>
      </c>
      <c r="J21" s="58" t="s">
        <v>683</v>
      </c>
      <c r="K21" s="66">
        <v>0.89</v>
      </c>
      <c r="M21" s="63" t="s">
        <v>682</v>
      </c>
      <c r="N21" s="58" t="s">
        <v>682</v>
      </c>
      <c r="O21" s="58" t="s">
        <v>683</v>
      </c>
      <c r="P21" s="66">
        <v>0.89</v>
      </c>
    </row>
    <row r="22" spans="2:16">
      <c r="B22" s="58" t="s">
        <v>684</v>
      </c>
      <c r="C22" s="58" t="s">
        <v>685</v>
      </c>
      <c r="D22" s="58" t="s">
        <v>686</v>
      </c>
      <c r="E22" s="58">
        <v>112</v>
      </c>
      <c r="H22" s="58" t="s">
        <v>684</v>
      </c>
      <c r="I22" s="58" t="s">
        <v>685</v>
      </c>
      <c r="J22" s="58" t="s">
        <v>686</v>
      </c>
      <c r="K22" s="58">
        <v>112</v>
      </c>
      <c r="M22" s="58" t="s">
        <v>684</v>
      </c>
      <c r="N22" s="58" t="s">
        <v>685</v>
      </c>
      <c r="O22" s="58" t="s">
        <v>686</v>
      </c>
      <c r="P22" s="58">
        <v>112</v>
      </c>
    </row>
    <row r="23" spans="2:16">
      <c r="B23" s="58" t="s">
        <v>687</v>
      </c>
      <c r="C23" s="58" t="s">
        <v>688</v>
      </c>
      <c r="D23" s="58" t="s">
        <v>689</v>
      </c>
      <c r="E23" s="58">
        <v>9.4600000000000009</v>
      </c>
      <c r="F23" s="111"/>
      <c r="H23" s="58" t="s">
        <v>687</v>
      </c>
      <c r="I23" s="58" t="s">
        <v>688</v>
      </c>
      <c r="J23" s="58" t="s">
        <v>689</v>
      </c>
      <c r="K23" s="58">
        <v>9.4600000000000009</v>
      </c>
      <c r="M23" s="58" t="s">
        <v>687</v>
      </c>
      <c r="N23" s="58" t="s">
        <v>688</v>
      </c>
      <c r="O23" s="58" t="s">
        <v>689</v>
      </c>
      <c r="P23" s="58">
        <v>9.4600000000000009</v>
      </c>
    </row>
    <row r="24" spans="2:16">
      <c r="B24" s="58" t="s">
        <v>690</v>
      </c>
      <c r="C24" s="58" t="s">
        <v>691</v>
      </c>
      <c r="D24" s="58" t="s">
        <v>692</v>
      </c>
      <c r="E24" s="58">
        <v>1.5599999999999999E-2</v>
      </c>
      <c r="H24" s="58" t="s">
        <v>690</v>
      </c>
      <c r="I24" s="58" t="s">
        <v>691</v>
      </c>
      <c r="J24" s="58" t="s">
        <v>692</v>
      </c>
      <c r="K24" s="58">
        <v>1.5599999999999999E-2</v>
      </c>
      <c r="M24" s="58" t="s">
        <v>690</v>
      </c>
      <c r="N24" s="58" t="s">
        <v>691</v>
      </c>
      <c r="O24" s="58" t="s">
        <v>692</v>
      </c>
      <c r="P24" s="58">
        <v>1.5599999999999999E-2</v>
      </c>
    </row>
    <row r="26" spans="2:16">
      <c r="B26" s="377" t="s">
        <v>693</v>
      </c>
      <c r="C26" s="378"/>
      <c r="D26" s="378"/>
      <c r="E26" s="379"/>
      <c r="H26" s="377" t="s">
        <v>693</v>
      </c>
      <c r="I26" s="378"/>
      <c r="J26" s="378"/>
      <c r="K26" s="379"/>
      <c r="M26" s="377" t="s">
        <v>693</v>
      </c>
      <c r="N26" s="378"/>
      <c r="O26" s="378"/>
      <c r="P26" s="379"/>
    </row>
    <row r="27" spans="2:16">
      <c r="B27" s="58" t="s">
        <v>694</v>
      </c>
      <c r="C27" s="58" t="s">
        <v>695</v>
      </c>
      <c r="D27" s="58" t="s">
        <v>696</v>
      </c>
      <c r="E27" s="61">
        <f>E10*((E22*E21)+E23)*E24</f>
        <v>3096.0343111314246</v>
      </c>
      <c r="H27" s="58" t="s">
        <v>694</v>
      </c>
      <c r="I27" s="58" t="s">
        <v>695</v>
      </c>
      <c r="J27" s="58" t="s">
        <v>696</v>
      </c>
      <c r="K27" s="61">
        <f>K10*((K22*K21)+K23)*K24</f>
        <v>2344.1879679192002</v>
      </c>
      <c r="M27" s="58" t="s">
        <v>694</v>
      </c>
      <c r="N27" s="58" t="s">
        <v>695</v>
      </c>
      <c r="O27" s="58" t="s">
        <v>696</v>
      </c>
      <c r="P27" s="61">
        <f>P10*((P22*P21)+P23)*P24</f>
        <v>751.84634321222416</v>
      </c>
    </row>
    <row r="28" spans="2:16">
      <c r="B28" s="58" t="s">
        <v>697</v>
      </c>
      <c r="C28" s="58" t="s">
        <v>698</v>
      </c>
      <c r="D28" s="58" t="s">
        <v>696</v>
      </c>
      <c r="E28" s="61">
        <f>E18*((E22*E21)+E23)*E24</f>
        <v>0</v>
      </c>
      <c r="H28" s="58" t="s">
        <v>697</v>
      </c>
      <c r="I28" s="58" t="s">
        <v>698</v>
      </c>
      <c r="J28" s="58" t="s">
        <v>696</v>
      </c>
      <c r="K28" s="61">
        <f>K18*((K22*K21)+K23)*K24</f>
        <v>0</v>
      </c>
      <c r="M28" s="58" t="s">
        <v>697</v>
      </c>
      <c r="N28" s="58" t="s">
        <v>698</v>
      </c>
      <c r="O28" s="58" t="s">
        <v>696</v>
      </c>
      <c r="P28" s="61">
        <f>P18*((P22*P21)+P23)*P24</f>
        <v>0</v>
      </c>
    </row>
    <row r="29" spans="2:16">
      <c r="B29" s="58" t="s">
        <v>699</v>
      </c>
      <c r="C29" s="58" t="s">
        <v>700</v>
      </c>
      <c r="D29" s="58" t="s">
        <v>658</v>
      </c>
      <c r="E29" s="64">
        <v>0.93989999999999996</v>
      </c>
      <c r="H29" s="58" t="s">
        <v>699</v>
      </c>
      <c r="I29" s="58" t="s">
        <v>700</v>
      </c>
      <c r="J29" s="58" t="s">
        <v>658</v>
      </c>
      <c r="K29" s="64">
        <v>0.93989999999999996</v>
      </c>
      <c r="M29" s="58" t="s">
        <v>699</v>
      </c>
      <c r="N29" s="58" t="s">
        <v>700</v>
      </c>
      <c r="O29" s="58" t="s">
        <v>658</v>
      </c>
      <c r="P29" s="64">
        <v>0.93989999999999996</v>
      </c>
    </row>
    <row r="30" spans="2:16">
      <c r="B30" s="58" t="s">
        <v>701</v>
      </c>
      <c r="C30" s="58" t="s">
        <v>702</v>
      </c>
      <c r="D30" s="58" t="s">
        <v>696</v>
      </c>
      <c r="E30" s="58">
        <v>0</v>
      </c>
      <c r="H30" s="58" t="s">
        <v>701</v>
      </c>
      <c r="I30" s="58" t="s">
        <v>702</v>
      </c>
      <c r="J30" s="58" t="s">
        <v>696</v>
      </c>
      <c r="K30" s="58">
        <v>0</v>
      </c>
      <c r="M30" s="58" t="s">
        <v>701</v>
      </c>
      <c r="N30" s="58" t="s">
        <v>702</v>
      </c>
      <c r="O30" s="58" t="s">
        <v>696</v>
      </c>
      <c r="P30" s="58">
        <v>0</v>
      </c>
    </row>
    <row r="31" spans="2:16">
      <c r="B31" s="58" t="s">
        <v>703</v>
      </c>
      <c r="C31" s="58" t="s">
        <v>704</v>
      </c>
      <c r="D31" s="58" t="s">
        <v>696</v>
      </c>
      <c r="E31" s="61">
        <f>((E27-E28)*E29)-E30</f>
        <v>2909.9626490324258</v>
      </c>
      <c r="H31" s="58" t="s">
        <v>703</v>
      </c>
      <c r="I31" s="58" t="s">
        <v>704</v>
      </c>
      <c r="J31" s="58" t="s">
        <v>696</v>
      </c>
      <c r="K31" s="61">
        <f>((K27-K28)*K29)-K30</f>
        <v>2203.302271047256</v>
      </c>
      <c r="M31" s="58" t="s">
        <v>703</v>
      </c>
      <c r="N31" s="58" t="s">
        <v>704</v>
      </c>
      <c r="O31" s="58" t="s">
        <v>696</v>
      </c>
      <c r="P31" s="61">
        <f>((P27-P28)*P29)-P30</f>
        <v>706.66037798516948</v>
      </c>
    </row>
    <row r="32" spans="2:16">
      <c r="D32" s="60"/>
      <c r="J32" s="60"/>
      <c r="O32" s="60"/>
    </row>
    <row r="33" spans="2:16" ht="15" customHeight="1">
      <c r="B33" s="377" t="s">
        <v>705</v>
      </c>
      <c r="C33" s="378"/>
      <c r="D33" s="378"/>
      <c r="E33" s="379"/>
      <c r="H33" s="377" t="s">
        <v>705</v>
      </c>
      <c r="I33" s="378"/>
      <c r="J33" s="378"/>
      <c r="K33" s="379"/>
      <c r="M33" s="377" t="s">
        <v>705</v>
      </c>
      <c r="N33" s="378"/>
      <c r="O33" s="378"/>
      <c r="P33" s="379"/>
    </row>
    <row r="34" spans="2:16">
      <c r="B34" s="67" t="s">
        <v>706</v>
      </c>
      <c r="C34" s="58"/>
      <c r="D34" s="68"/>
      <c r="E34" s="69">
        <v>0.91090000000000004</v>
      </c>
      <c r="H34" s="67" t="s">
        <v>706</v>
      </c>
      <c r="I34" s="58"/>
      <c r="J34" s="68"/>
      <c r="K34" s="69">
        <v>0.91090000000000004</v>
      </c>
      <c r="M34" s="67" t="s">
        <v>706</v>
      </c>
      <c r="N34" s="58"/>
      <c r="O34" s="68"/>
      <c r="P34" s="69">
        <v>0.91090000000000004</v>
      </c>
    </row>
    <row r="35" spans="2:16" ht="15">
      <c r="B35" s="67" t="s">
        <v>707</v>
      </c>
      <c r="C35" s="58" t="s">
        <v>708</v>
      </c>
      <c r="D35" s="68" t="s">
        <v>629</v>
      </c>
      <c r="E35" s="69">
        <f>1-E34</f>
        <v>8.9099999999999957E-2</v>
      </c>
      <c r="H35" s="67" t="s">
        <v>709</v>
      </c>
      <c r="I35" s="58" t="s">
        <v>708</v>
      </c>
      <c r="J35" s="68" t="s">
        <v>629</v>
      </c>
      <c r="K35" s="69">
        <f>1-K34</f>
        <v>8.9099999999999957E-2</v>
      </c>
      <c r="M35" s="67" t="s">
        <v>709</v>
      </c>
      <c r="N35" s="58" t="s">
        <v>708</v>
      </c>
      <c r="O35" s="68" t="s">
        <v>629</v>
      </c>
      <c r="P35" s="69">
        <f>1-P34</f>
        <v>8.9099999999999957E-2</v>
      </c>
    </row>
    <row r="36" spans="2:16">
      <c r="B36" s="70" t="s">
        <v>703</v>
      </c>
      <c r="C36" s="70" t="s">
        <v>710</v>
      </c>
      <c r="D36" s="70" t="s">
        <v>696</v>
      </c>
      <c r="E36" s="71">
        <f>K36+P36</f>
        <v>2649</v>
      </c>
      <c r="F36" s="82"/>
      <c r="H36" s="70" t="s">
        <v>703</v>
      </c>
      <c r="I36" s="70" t="s">
        <v>710</v>
      </c>
      <c r="J36" s="70" t="s">
        <v>696</v>
      </c>
      <c r="K36" s="71">
        <f>ROUNDDOWN(K31*(1-K35),0)</f>
        <v>2006</v>
      </c>
      <c r="M36" s="70" t="s">
        <v>703</v>
      </c>
      <c r="N36" s="70" t="s">
        <v>710</v>
      </c>
      <c r="O36" s="70" t="s">
        <v>696</v>
      </c>
      <c r="P36" s="71">
        <f>ROUNDDOWN(P31*(1-P35),0)</f>
        <v>643</v>
      </c>
    </row>
    <row r="37" spans="2:16">
      <c r="B37" s="72" t="s">
        <v>711</v>
      </c>
      <c r="C37" s="73" t="s">
        <v>710</v>
      </c>
      <c r="D37" s="73" t="s">
        <v>696</v>
      </c>
      <c r="E37" s="74">
        <f>K37+P37</f>
        <v>2649</v>
      </c>
      <c r="H37" s="72" t="s">
        <v>711</v>
      </c>
      <c r="I37" s="73" t="s">
        <v>710</v>
      </c>
      <c r="J37" s="73" t="s">
        <v>696</v>
      </c>
      <c r="K37" s="74">
        <f>K36</f>
        <v>2006</v>
      </c>
      <c r="M37" s="72" t="s">
        <v>711</v>
      </c>
      <c r="N37" s="73" t="s">
        <v>710</v>
      </c>
      <c r="O37" s="73" t="s">
        <v>696</v>
      </c>
      <c r="P37" s="74">
        <f>P36</f>
        <v>643</v>
      </c>
    </row>
    <row r="38" spans="2:16">
      <c r="C38" s="380"/>
      <c r="D38" s="380"/>
      <c r="F38" s="134"/>
      <c r="I38" s="380"/>
      <c r="J38" s="380"/>
      <c r="N38" s="380"/>
      <c r="O38" s="380"/>
    </row>
    <row r="40" spans="2:16">
      <c r="E40" s="108"/>
      <c r="P40" s="108"/>
    </row>
    <row r="41" spans="2:16">
      <c r="E41" s="109"/>
      <c r="K41" s="75"/>
      <c r="P41" s="109"/>
    </row>
    <row r="43" spans="2:16">
      <c r="P43" s="110"/>
    </row>
  </sheetData>
  <mergeCells count="21">
    <mergeCell ref="B12:E12"/>
    <mergeCell ref="H12:K12"/>
    <mergeCell ref="M12:P12"/>
    <mergeCell ref="B20:E20"/>
    <mergeCell ref="H20:K20"/>
    <mergeCell ref="M20:P20"/>
    <mergeCell ref="B2:E2"/>
    <mergeCell ref="H2:K2"/>
    <mergeCell ref="M2:P2"/>
    <mergeCell ref="B4:E4"/>
    <mergeCell ref="H4:K4"/>
    <mergeCell ref="M4:P4"/>
    <mergeCell ref="B26:E26"/>
    <mergeCell ref="H26:K26"/>
    <mergeCell ref="M26:P26"/>
    <mergeCell ref="B33:E33"/>
    <mergeCell ref="C38:D38"/>
    <mergeCell ref="H33:K33"/>
    <mergeCell ref="I38:J38"/>
    <mergeCell ref="M33:P33"/>
    <mergeCell ref="N38:O38"/>
  </mergeCells>
  <pageMargins left="0.7" right="0.7" top="0.75" bottom="0.75" header="0.3" footer="0.3"/>
  <pageSetup paperSize="9" orientation="portrait"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P41"/>
  <sheetViews>
    <sheetView workbookViewId="0">
      <selection sqref="A1:J1"/>
    </sheetView>
  </sheetViews>
  <sheetFormatPr defaultRowHeight="15"/>
  <cols>
    <col min="2" max="2" width="60.5703125" bestFit="1" customWidth="1"/>
    <col min="3" max="3" width="18.42578125" bestFit="1" customWidth="1"/>
    <col min="4" max="4" width="12.42578125" bestFit="1" customWidth="1"/>
    <col min="5" max="5" width="12.5703125" customWidth="1"/>
    <col min="6" max="6" width="7.42578125" customWidth="1"/>
    <col min="7" max="7" width="6.42578125" customWidth="1"/>
    <col min="8" max="8" width="60.5703125" bestFit="1" customWidth="1"/>
    <col min="9" max="9" width="18.42578125" bestFit="1" customWidth="1"/>
    <col min="10" max="10" width="12.42578125" bestFit="1" customWidth="1"/>
    <col min="11" max="11" width="12.5703125" customWidth="1"/>
    <col min="12" max="12" width="5" customWidth="1"/>
    <col min="13" max="13" width="60.5703125" bestFit="1" customWidth="1"/>
    <col min="14" max="14" width="18.42578125" bestFit="1" customWidth="1"/>
    <col min="15" max="15" width="12.42578125" bestFit="1" customWidth="1"/>
    <col min="16" max="16" width="12.5703125" customWidth="1"/>
  </cols>
  <sheetData>
    <row r="2" spans="2:16" ht="15" customHeight="1">
      <c r="B2" s="381" t="s">
        <v>741</v>
      </c>
      <c r="C2" s="381"/>
      <c r="D2" s="381"/>
      <c r="E2" s="381"/>
      <c r="H2" s="381" t="s">
        <v>654</v>
      </c>
      <c r="I2" s="381"/>
      <c r="J2" s="381"/>
      <c r="K2" s="381"/>
      <c r="M2" s="381" t="s">
        <v>742</v>
      </c>
      <c r="N2" s="381"/>
      <c r="O2" s="381"/>
      <c r="P2" s="381"/>
    </row>
    <row r="3" spans="2:16" ht="15" hidden="1" customHeight="1">
      <c r="B3" s="52"/>
      <c r="C3" s="52"/>
      <c r="D3" s="52"/>
      <c r="E3" s="52"/>
      <c r="H3" s="52"/>
      <c r="I3" s="52"/>
      <c r="J3" s="52"/>
      <c r="K3" s="52"/>
      <c r="M3" s="52"/>
      <c r="N3" s="52"/>
      <c r="O3" s="52"/>
      <c r="P3" s="52"/>
    </row>
    <row r="4" spans="2:16" s="1" customFormat="1">
      <c r="B4" s="377" t="s">
        <v>655</v>
      </c>
      <c r="C4" s="378"/>
      <c r="D4" s="378"/>
      <c r="E4" s="379"/>
      <c r="H4" s="377" t="s">
        <v>655</v>
      </c>
      <c r="I4" s="378"/>
      <c r="J4" s="378"/>
      <c r="K4" s="379"/>
      <c r="L4" s="2"/>
      <c r="M4" s="377" t="s">
        <v>655</v>
      </c>
      <c r="N4" s="378"/>
      <c r="O4" s="378"/>
      <c r="P4" s="379"/>
    </row>
    <row r="5" spans="2:16">
      <c r="B5" s="58" t="s">
        <v>656</v>
      </c>
      <c r="C5" s="58" t="s">
        <v>657</v>
      </c>
      <c r="D5" s="58" t="s">
        <v>658</v>
      </c>
      <c r="E5" s="59">
        <v>4.5600000000000002E-2</v>
      </c>
      <c r="H5" s="58" t="s">
        <v>656</v>
      </c>
      <c r="I5" s="58" t="s">
        <v>657</v>
      </c>
      <c r="J5" s="58" t="s">
        <v>658</v>
      </c>
      <c r="K5" s="59">
        <v>4.5600000000000002E-2</v>
      </c>
      <c r="L5" s="4"/>
      <c r="M5" s="58" t="s">
        <v>656</v>
      </c>
      <c r="N5" s="58" t="s">
        <v>657</v>
      </c>
      <c r="O5" s="58" t="s">
        <v>658</v>
      </c>
      <c r="P5" s="59">
        <v>4.5600000000000002E-2</v>
      </c>
    </row>
    <row r="6" spans="2:16">
      <c r="B6" s="58" t="s">
        <v>659</v>
      </c>
      <c r="C6" s="58" t="s">
        <v>660</v>
      </c>
      <c r="D6" s="58"/>
      <c r="E6" s="61">
        <f>'Project Technology Days '!S26</f>
        <v>887159</v>
      </c>
      <c r="H6" s="58" t="s">
        <v>659</v>
      </c>
      <c r="I6" s="58" t="s">
        <v>660</v>
      </c>
      <c r="J6" s="58"/>
      <c r="K6" s="61">
        <f>'Project Technology Days '!Q26</f>
        <v>684079</v>
      </c>
      <c r="M6" s="58" t="s">
        <v>659</v>
      </c>
      <c r="N6" s="58" t="s">
        <v>660</v>
      </c>
      <c r="O6" s="58"/>
      <c r="P6" s="61">
        <f>'Project Technology Days '!R26</f>
        <v>203080</v>
      </c>
    </row>
    <row r="7" spans="2:16">
      <c r="B7" s="58" t="s">
        <v>661</v>
      </c>
      <c r="C7" s="58" t="s">
        <v>662</v>
      </c>
      <c r="D7" s="58" t="s">
        <v>663</v>
      </c>
      <c r="E7" s="62">
        <v>4.0000000000000002E-4</v>
      </c>
      <c r="H7" s="58" t="s">
        <v>661</v>
      </c>
      <c r="I7" s="58" t="s">
        <v>662</v>
      </c>
      <c r="J7" s="58" t="s">
        <v>663</v>
      </c>
      <c r="K7" s="62">
        <v>4.0000000000000002E-4</v>
      </c>
      <c r="M7" s="58" t="s">
        <v>661</v>
      </c>
      <c r="N7" s="58" t="s">
        <v>662</v>
      </c>
      <c r="O7" s="58" t="s">
        <v>663</v>
      </c>
      <c r="P7" s="62">
        <v>4.0000000000000002E-4</v>
      </c>
    </row>
    <row r="8" spans="2:16" ht="29.25">
      <c r="B8" s="63" t="s">
        <v>664</v>
      </c>
      <c r="C8" s="58" t="s">
        <v>665</v>
      </c>
      <c r="D8" s="58" t="s">
        <v>666</v>
      </c>
      <c r="E8" s="58">
        <v>7.5</v>
      </c>
      <c r="H8" s="63" t="s">
        <v>664</v>
      </c>
      <c r="I8" s="58" t="s">
        <v>665</v>
      </c>
      <c r="J8" s="58" t="s">
        <v>666</v>
      </c>
      <c r="K8" s="58">
        <v>7.5</v>
      </c>
      <c r="M8" s="63" t="s">
        <v>664</v>
      </c>
      <c r="N8" s="58" t="s">
        <v>665</v>
      </c>
      <c r="O8" s="58" t="s">
        <v>666</v>
      </c>
      <c r="P8" s="58">
        <v>7.5</v>
      </c>
    </row>
    <row r="9" spans="2:16" ht="29.25">
      <c r="B9" s="63" t="s">
        <v>667</v>
      </c>
      <c r="C9" s="58" t="s">
        <v>668</v>
      </c>
      <c r="D9" s="58" t="s">
        <v>666</v>
      </c>
      <c r="E9" s="58">
        <v>0</v>
      </c>
      <c r="H9" s="63" t="s">
        <v>667</v>
      </c>
      <c r="I9" s="58" t="s">
        <v>668</v>
      </c>
      <c r="J9" s="58" t="s">
        <v>666</v>
      </c>
      <c r="K9" s="58">
        <v>0</v>
      </c>
      <c r="M9" s="63" t="s">
        <v>667</v>
      </c>
      <c r="N9" s="58" t="s">
        <v>668</v>
      </c>
      <c r="O9" s="58" t="s">
        <v>666</v>
      </c>
      <c r="P9" s="58">
        <v>0</v>
      </c>
    </row>
    <row r="10" spans="2:16">
      <c r="B10" s="58" t="s">
        <v>669</v>
      </c>
      <c r="C10" s="58" t="s">
        <v>670</v>
      </c>
      <c r="D10" s="58" t="s">
        <v>671</v>
      </c>
      <c r="E10" s="64">
        <f>(1-E5)*E6*E7*(E8+E9)</f>
        <v>2540.1136488000002</v>
      </c>
      <c r="H10" s="58" t="s">
        <v>669</v>
      </c>
      <c r="I10" s="58" t="s">
        <v>670</v>
      </c>
      <c r="J10" s="58" t="s">
        <v>671</v>
      </c>
      <c r="K10" s="64">
        <f>(1-K5)*K6*K7*(K8+K9)</f>
        <v>1958.6549928000002</v>
      </c>
      <c r="M10" s="58" t="s">
        <v>669</v>
      </c>
      <c r="N10" s="58" t="s">
        <v>670</v>
      </c>
      <c r="O10" s="58" t="s">
        <v>671</v>
      </c>
      <c r="P10" s="64">
        <f>(1-P5)*P6*P7*(P8+P9)</f>
        <v>581.45865600000002</v>
      </c>
    </row>
    <row r="11" spans="2:16">
      <c r="B11" s="52"/>
      <c r="C11" s="52"/>
      <c r="D11" s="52"/>
      <c r="E11" s="52"/>
      <c r="H11" s="52"/>
      <c r="I11" s="52"/>
      <c r="J11" s="52"/>
      <c r="K11" s="52"/>
      <c r="M11" s="52"/>
      <c r="N11" s="52"/>
      <c r="O11" s="52"/>
      <c r="P11" s="52"/>
    </row>
    <row r="12" spans="2:16">
      <c r="B12" s="377" t="s">
        <v>672</v>
      </c>
      <c r="C12" s="378"/>
      <c r="D12" s="378"/>
      <c r="E12" s="379"/>
      <c r="H12" s="377" t="s">
        <v>672</v>
      </c>
      <c r="I12" s="378"/>
      <c r="J12" s="378"/>
      <c r="K12" s="379"/>
      <c r="M12" s="377" t="s">
        <v>672</v>
      </c>
      <c r="N12" s="378"/>
      <c r="O12" s="378"/>
      <c r="P12" s="379"/>
    </row>
    <row r="13" spans="2:16">
      <c r="B13" s="58" t="s">
        <v>673</v>
      </c>
      <c r="C13" s="58" t="s">
        <v>657</v>
      </c>
      <c r="D13" s="58" t="s">
        <v>658</v>
      </c>
      <c r="E13" s="58">
        <f>E5</f>
        <v>4.5600000000000002E-2</v>
      </c>
      <c r="H13" s="58" t="s">
        <v>673</v>
      </c>
      <c r="I13" s="58" t="s">
        <v>657</v>
      </c>
      <c r="J13" s="58" t="s">
        <v>658</v>
      </c>
      <c r="K13" s="58">
        <f>K5</f>
        <v>4.5600000000000002E-2</v>
      </c>
      <c r="M13" s="58" t="s">
        <v>673</v>
      </c>
      <c r="N13" s="58" t="s">
        <v>657</v>
      </c>
      <c r="O13" s="58" t="s">
        <v>658</v>
      </c>
      <c r="P13" s="58">
        <f>P5</f>
        <v>4.5600000000000002E-2</v>
      </c>
    </row>
    <row r="14" spans="2:16">
      <c r="B14" s="58" t="s">
        <v>659</v>
      </c>
      <c r="C14" s="58" t="s">
        <v>660</v>
      </c>
      <c r="D14" s="58"/>
      <c r="E14" s="58">
        <f>E6</f>
        <v>887159</v>
      </c>
      <c r="H14" s="58" t="s">
        <v>659</v>
      </c>
      <c r="I14" s="58" t="s">
        <v>660</v>
      </c>
      <c r="J14" s="58"/>
      <c r="K14" s="58">
        <f>K6</f>
        <v>684079</v>
      </c>
      <c r="M14" s="58" t="s">
        <v>659</v>
      </c>
      <c r="N14" s="58" t="s">
        <v>660</v>
      </c>
      <c r="O14" s="58"/>
      <c r="P14" s="58">
        <f>P6</f>
        <v>203080</v>
      </c>
    </row>
    <row r="15" spans="2:16">
      <c r="B15" s="58" t="s">
        <v>674</v>
      </c>
      <c r="C15" s="58" t="s">
        <v>675</v>
      </c>
      <c r="D15" s="58" t="s">
        <v>663</v>
      </c>
      <c r="E15" s="62">
        <f>E7</f>
        <v>4.0000000000000002E-4</v>
      </c>
      <c r="H15" s="58" t="s">
        <v>674</v>
      </c>
      <c r="I15" s="58" t="s">
        <v>675</v>
      </c>
      <c r="J15" s="58" t="s">
        <v>663</v>
      </c>
      <c r="K15" s="62">
        <f>K7</f>
        <v>4.0000000000000002E-4</v>
      </c>
      <c r="M15" s="58" t="s">
        <v>674</v>
      </c>
      <c r="N15" s="58" t="s">
        <v>675</v>
      </c>
      <c r="O15" s="58" t="s">
        <v>663</v>
      </c>
      <c r="P15" s="62">
        <f>P7</f>
        <v>4.0000000000000002E-4</v>
      </c>
    </row>
    <row r="16" spans="2:16">
      <c r="B16" s="58" t="s">
        <v>676</v>
      </c>
      <c r="C16" s="58" t="s">
        <v>890</v>
      </c>
      <c r="D16" s="58" t="s">
        <v>666</v>
      </c>
      <c r="E16" s="58">
        <v>0</v>
      </c>
      <c r="H16" s="58" t="s">
        <v>676</v>
      </c>
      <c r="I16" s="58" t="s">
        <v>890</v>
      </c>
      <c r="J16" s="58" t="s">
        <v>666</v>
      </c>
      <c r="K16" s="58">
        <v>0</v>
      </c>
      <c r="M16" s="58" t="s">
        <v>676</v>
      </c>
      <c r="N16" s="58" t="s">
        <v>890</v>
      </c>
      <c r="O16" s="58" t="s">
        <v>666</v>
      </c>
      <c r="P16" s="58">
        <v>0</v>
      </c>
    </row>
    <row r="17" spans="2:16">
      <c r="B17" s="58" t="s">
        <v>677</v>
      </c>
      <c r="C17" s="58" t="s">
        <v>678</v>
      </c>
      <c r="D17" s="58" t="s">
        <v>666</v>
      </c>
      <c r="E17" s="64">
        <v>0</v>
      </c>
      <c r="H17" s="58" t="s">
        <v>677</v>
      </c>
      <c r="I17" s="58" t="s">
        <v>678</v>
      </c>
      <c r="J17" s="58" t="s">
        <v>666</v>
      </c>
      <c r="K17" s="64">
        <v>0</v>
      </c>
      <c r="M17" s="58" t="s">
        <v>677</v>
      </c>
      <c r="N17" s="58" t="s">
        <v>678</v>
      </c>
      <c r="O17" s="58" t="s">
        <v>666</v>
      </c>
      <c r="P17" s="64">
        <v>0</v>
      </c>
    </row>
    <row r="18" spans="2:16">
      <c r="B18" s="58" t="s">
        <v>679</v>
      </c>
      <c r="C18" s="58" t="s">
        <v>680</v>
      </c>
      <c r="D18" s="58" t="s">
        <v>671</v>
      </c>
      <c r="E18" s="65">
        <f>(1-E13)*E14*E15*(E16+E17)</f>
        <v>0</v>
      </c>
      <c r="H18" s="58" t="s">
        <v>679</v>
      </c>
      <c r="I18" s="58" t="s">
        <v>680</v>
      </c>
      <c r="J18" s="58" t="s">
        <v>671</v>
      </c>
      <c r="K18" s="65">
        <f>(1-K13)*K14*K15*(K16+K17)</f>
        <v>0</v>
      </c>
      <c r="M18" s="58" t="s">
        <v>679</v>
      </c>
      <c r="N18" s="58" t="s">
        <v>680</v>
      </c>
      <c r="O18" s="58" t="s">
        <v>671</v>
      </c>
      <c r="P18" s="65">
        <f>(1-P13)*P14*P15*(P16+P17)</f>
        <v>0</v>
      </c>
    </row>
    <row r="19" spans="2:16">
      <c r="B19" s="52"/>
      <c r="C19" s="52"/>
      <c r="D19" s="52"/>
      <c r="E19" s="52"/>
      <c r="H19" s="52"/>
      <c r="I19" s="52"/>
      <c r="J19" s="52"/>
      <c r="K19" s="52"/>
      <c r="M19" s="52"/>
      <c r="N19" s="52"/>
      <c r="O19" s="52"/>
      <c r="P19" s="52"/>
    </row>
    <row r="20" spans="2:16">
      <c r="B20" s="377" t="s">
        <v>681</v>
      </c>
      <c r="C20" s="378"/>
      <c r="D20" s="378"/>
      <c r="E20" s="379"/>
      <c r="H20" s="377" t="s">
        <v>681</v>
      </c>
      <c r="I20" s="378"/>
      <c r="J20" s="378"/>
      <c r="K20" s="379"/>
      <c r="M20" s="377" t="s">
        <v>681</v>
      </c>
      <c r="N20" s="378"/>
      <c r="O20" s="378"/>
      <c r="P20" s="379"/>
    </row>
    <row r="21" spans="2:16">
      <c r="B21" s="63" t="s">
        <v>682</v>
      </c>
      <c r="C21" s="58" t="s">
        <v>682</v>
      </c>
      <c r="D21" s="58" t="s">
        <v>683</v>
      </c>
      <c r="E21" s="66">
        <v>0.89</v>
      </c>
      <c r="H21" s="63" t="s">
        <v>682</v>
      </c>
      <c r="I21" s="58" t="s">
        <v>682</v>
      </c>
      <c r="J21" s="58" t="s">
        <v>683</v>
      </c>
      <c r="K21" s="66">
        <v>0.89</v>
      </c>
      <c r="M21" s="63" t="s">
        <v>682</v>
      </c>
      <c r="N21" s="58" t="s">
        <v>682</v>
      </c>
      <c r="O21" s="58" t="s">
        <v>683</v>
      </c>
      <c r="P21" s="66">
        <v>0.89</v>
      </c>
    </row>
    <row r="22" spans="2:16">
      <c r="B22" s="58" t="s">
        <v>684</v>
      </c>
      <c r="C22" s="58" t="s">
        <v>685</v>
      </c>
      <c r="D22" s="58" t="s">
        <v>686</v>
      </c>
      <c r="E22" s="58">
        <v>112</v>
      </c>
      <c r="H22" s="58" t="s">
        <v>684</v>
      </c>
      <c r="I22" s="58" t="s">
        <v>685</v>
      </c>
      <c r="J22" s="58" t="s">
        <v>686</v>
      </c>
      <c r="K22" s="58">
        <v>112</v>
      </c>
      <c r="M22" s="58" t="s">
        <v>684</v>
      </c>
      <c r="N22" s="58" t="s">
        <v>685</v>
      </c>
      <c r="O22" s="58" t="s">
        <v>686</v>
      </c>
      <c r="P22" s="58">
        <v>112</v>
      </c>
    </row>
    <row r="23" spans="2:16">
      <c r="B23" s="58" t="s">
        <v>687</v>
      </c>
      <c r="C23" s="58" t="s">
        <v>688</v>
      </c>
      <c r="D23" s="58" t="s">
        <v>689</v>
      </c>
      <c r="E23" s="58">
        <v>9.4600000000000009</v>
      </c>
      <c r="H23" s="58" t="s">
        <v>687</v>
      </c>
      <c r="I23" s="58" t="s">
        <v>688</v>
      </c>
      <c r="J23" s="58" t="s">
        <v>689</v>
      </c>
      <c r="K23" s="58">
        <v>9.4600000000000009</v>
      </c>
      <c r="M23" s="58" t="s">
        <v>687</v>
      </c>
      <c r="N23" s="58" t="s">
        <v>688</v>
      </c>
      <c r="O23" s="58" t="s">
        <v>689</v>
      </c>
      <c r="P23" s="58">
        <v>9.4600000000000009</v>
      </c>
    </row>
    <row r="24" spans="2:16">
      <c r="B24" s="58" t="s">
        <v>690</v>
      </c>
      <c r="C24" s="58" t="s">
        <v>691</v>
      </c>
      <c r="D24" s="58" t="s">
        <v>692</v>
      </c>
      <c r="E24" s="58">
        <v>1.5599999999999999E-2</v>
      </c>
      <c r="H24" s="58" t="s">
        <v>690</v>
      </c>
      <c r="I24" s="58" t="s">
        <v>691</v>
      </c>
      <c r="J24" s="58" t="s">
        <v>692</v>
      </c>
      <c r="K24" s="58">
        <v>1.5599999999999999E-2</v>
      </c>
      <c r="M24" s="58" t="s">
        <v>690</v>
      </c>
      <c r="N24" s="58" t="s">
        <v>691</v>
      </c>
      <c r="O24" s="58" t="s">
        <v>692</v>
      </c>
      <c r="P24" s="58">
        <v>1.5599999999999999E-2</v>
      </c>
    </row>
    <row r="25" spans="2:16">
      <c r="B25" s="52"/>
      <c r="C25" s="52"/>
      <c r="D25" s="52"/>
      <c r="E25" s="52"/>
      <c r="H25" s="52"/>
      <c r="I25" s="52"/>
      <c r="J25" s="52"/>
      <c r="K25" s="52"/>
      <c r="M25" s="52"/>
      <c r="N25" s="52"/>
      <c r="O25" s="52"/>
      <c r="P25" s="52"/>
    </row>
    <row r="26" spans="2:16">
      <c r="B26" s="377" t="s">
        <v>693</v>
      </c>
      <c r="C26" s="378"/>
      <c r="D26" s="378"/>
      <c r="E26" s="379"/>
      <c r="H26" s="377" t="s">
        <v>693</v>
      </c>
      <c r="I26" s="378"/>
      <c r="J26" s="378"/>
      <c r="K26" s="379"/>
      <c r="M26" s="377" t="s">
        <v>693</v>
      </c>
      <c r="N26" s="378"/>
      <c r="O26" s="378"/>
      <c r="P26" s="379"/>
    </row>
    <row r="27" spans="2:16">
      <c r="B27" s="58" t="s">
        <v>694</v>
      </c>
      <c r="C27" s="58" t="s">
        <v>695</v>
      </c>
      <c r="D27" s="58" t="s">
        <v>696</v>
      </c>
      <c r="E27" s="61">
        <f>E10*((E22*E21)+E23)*E24</f>
        <v>4324.7568566284999</v>
      </c>
      <c r="H27" s="58" t="s">
        <v>694</v>
      </c>
      <c r="I27" s="58" t="s">
        <v>695</v>
      </c>
      <c r="J27" s="58" t="s">
        <v>696</v>
      </c>
      <c r="K27" s="61">
        <f>K10*((K22*K21)+K23)*K24</f>
        <v>3334.7746522613957</v>
      </c>
      <c r="M27" s="58" t="s">
        <v>694</v>
      </c>
      <c r="N27" s="58" t="s">
        <v>695</v>
      </c>
      <c r="O27" s="58" t="s">
        <v>696</v>
      </c>
      <c r="P27" s="61">
        <f>P10*((P22*P21)+P23)*P24</f>
        <v>989.98220436710403</v>
      </c>
    </row>
    <row r="28" spans="2:16">
      <c r="B28" s="58" t="s">
        <v>697</v>
      </c>
      <c r="C28" s="58" t="s">
        <v>698</v>
      </c>
      <c r="D28" s="58" t="s">
        <v>696</v>
      </c>
      <c r="E28" s="61">
        <f>E18*((E22*E21)+E23)*E24</f>
        <v>0</v>
      </c>
      <c r="H28" s="58" t="s">
        <v>697</v>
      </c>
      <c r="I28" s="58" t="s">
        <v>698</v>
      </c>
      <c r="J28" s="58" t="s">
        <v>696</v>
      </c>
      <c r="K28" s="61">
        <f>K18*((K22*K21)+K23)*K24</f>
        <v>0</v>
      </c>
      <c r="M28" s="58" t="s">
        <v>697</v>
      </c>
      <c r="N28" s="58" t="s">
        <v>698</v>
      </c>
      <c r="O28" s="58" t="s">
        <v>696</v>
      </c>
      <c r="P28" s="61">
        <f>P18*((P22*P21)+P23)*P24</f>
        <v>0</v>
      </c>
    </row>
    <row r="29" spans="2:16">
      <c r="B29" s="58" t="s">
        <v>699</v>
      </c>
      <c r="C29" s="58" t="s">
        <v>700</v>
      </c>
      <c r="D29" s="58" t="s">
        <v>658</v>
      </c>
      <c r="E29" s="64">
        <v>0.93989999999999996</v>
      </c>
      <c r="H29" s="58" t="s">
        <v>699</v>
      </c>
      <c r="I29" s="58" t="s">
        <v>700</v>
      </c>
      <c r="J29" s="58" t="s">
        <v>658</v>
      </c>
      <c r="K29" s="64">
        <v>0.93989999999999996</v>
      </c>
      <c r="M29" s="58" t="s">
        <v>699</v>
      </c>
      <c r="N29" s="58" t="s">
        <v>700</v>
      </c>
      <c r="O29" s="58" t="s">
        <v>658</v>
      </c>
      <c r="P29" s="64">
        <v>0.93989999999999996</v>
      </c>
    </row>
    <row r="30" spans="2:16">
      <c r="B30" s="58" t="s">
        <v>701</v>
      </c>
      <c r="C30" s="58" t="s">
        <v>702</v>
      </c>
      <c r="D30" s="58" t="s">
        <v>696</v>
      </c>
      <c r="E30" s="58">
        <v>0</v>
      </c>
      <c r="H30" s="58" t="s">
        <v>701</v>
      </c>
      <c r="I30" s="58" t="s">
        <v>702</v>
      </c>
      <c r="J30" s="58" t="s">
        <v>696</v>
      </c>
      <c r="K30" s="58">
        <v>0</v>
      </c>
      <c r="M30" s="58" t="s">
        <v>701</v>
      </c>
      <c r="N30" s="58" t="s">
        <v>702</v>
      </c>
      <c r="O30" s="58" t="s">
        <v>696</v>
      </c>
      <c r="P30" s="58">
        <v>0</v>
      </c>
    </row>
    <row r="31" spans="2:16">
      <c r="B31" s="58" t="s">
        <v>703</v>
      </c>
      <c r="C31" s="58" t="s">
        <v>704</v>
      </c>
      <c r="D31" s="58" t="s">
        <v>696</v>
      </c>
      <c r="E31" s="65">
        <f>((E27-E28)*E29)-E30</f>
        <v>4064.8389695451269</v>
      </c>
      <c r="H31" s="58" t="s">
        <v>703</v>
      </c>
      <c r="I31" s="58" t="s">
        <v>704</v>
      </c>
      <c r="J31" s="58" t="s">
        <v>696</v>
      </c>
      <c r="K31" s="65">
        <f>((K27-K28)*K29)-K30</f>
        <v>3134.3546956604855</v>
      </c>
      <c r="M31" s="58" t="s">
        <v>703</v>
      </c>
      <c r="N31" s="58" t="s">
        <v>704</v>
      </c>
      <c r="O31" s="58" t="s">
        <v>696</v>
      </c>
      <c r="P31" s="65">
        <f>((P27-P28)*P29)-P30</f>
        <v>930.48427388464108</v>
      </c>
    </row>
    <row r="32" spans="2:16">
      <c r="B32" s="52"/>
      <c r="C32" s="52"/>
      <c r="D32" s="60"/>
      <c r="E32" s="52"/>
      <c r="H32" s="52"/>
      <c r="I32" s="52"/>
      <c r="J32" s="60"/>
      <c r="K32" s="52"/>
      <c r="M32" s="52"/>
      <c r="N32" s="52"/>
      <c r="O32" s="60"/>
      <c r="P32" s="52"/>
    </row>
    <row r="33" spans="2:16" ht="15" customHeight="1">
      <c r="B33" s="377" t="s">
        <v>705</v>
      </c>
      <c r="C33" s="378"/>
      <c r="D33" s="378"/>
      <c r="E33" s="379"/>
      <c r="H33" s="377" t="s">
        <v>705</v>
      </c>
      <c r="I33" s="378"/>
      <c r="J33" s="378"/>
      <c r="K33" s="379"/>
      <c r="M33" s="377" t="s">
        <v>705</v>
      </c>
      <c r="N33" s="378"/>
      <c r="O33" s="378"/>
      <c r="P33" s="379"/>
    </row>
    <row r="34" spans="2:16">
      <c r="B34" s="67" t="s">
        <v>706</v>
      </c>
      <c r="C34" s="58"/>
      <c r="D34" s="68"/>
      <c r="E34" s="69">
        <v>0.91090000000000004</v>
      </c>
      <c r="H34" s="67" t="s">
        <v>706</v>
      </c>
      <c r="I34" s="58"/>
      <c r="J34" s="68"/>
      <c r="K34" s="69">
        <v>0.91090000000000004</v>
      </c>
      <c r="M34" s="67" t="s">
        <v>706</v>
      </c>
      <c r="N34" s="58"/>
      <c r="O34" s="68"/>
      <c r="P34" s="69">
        <v>0.91090000000000004</v>
      </c>
    </row>
    <row r="35" spans="2:16">
      <c r="B35" s="67" t="s">
        <v>707</v>
      </c>
      <c r="C35" s="58" t="s">
        <v>708</v>
      </c>
      <c r="D35" s="68" t="s">
        <v>629</v>
      </c>
      <c r="E35" s="69">
        <f>1-E34</f>
        <v>8.9099999999999957E-2</v>
      </c>
      <c r="H35" s="67" t="s">
        <v>712</v>
      </c>
      <c r="I35" s="58" t="s">
        <v>708</v>
      </c>
      <c r="J35" s="68" t="s">
        <v>629</v>
      </c>
      <c r="K35" s="69">
        <f>1-K34</f>
        <v>8.9099999999999957E-2</v>
      </c>
      <c r="M35" s="67" t="s">
        <v>712</v>
      </c>
      <c r="N35" s="58" t="s">
        <v>708</v>
      </c>
      <c r="O35" s="68" t="s">
        <v>629</v>
      </c>
      <c r="P35" s="69">
        <f>1-P34</f>
        <v>8.9099999999999957E-2</v>
      </c>
    </row>
    <row r="36" spans="2:16">
      <c r="B36" s="70" t="s">
        <v>703</v>
      </c>
      <c r="C36" s="70" t="s">
        <v>710</v>
      </c>
      <c r="D36" s="70" t="s">
        <v>696</v>
      </c>
      <c r="E36" s="76">
        <f>K36+P36</f>
        <v>3702</v>
      </c>
      <c r="H36" s="70" t="s">
        <v>703</v>
      </c>
      <c r="I36" s="70" t="s">
        <v>710</v>
      </c>
      <c r="J36" s="70" t="s">
        <v>696</v>
      </c>
      <c r="K36" s="76">
        <f>ROUNDDOWN(K31*(1-K35),0)</f>
        <v>2855</v>
      </c>
      <c r="M36" s="70" t="s">
        <v>703</v>
      </c>
      <c r="N36" s="70" t="s">
        <v>710</v>
      </c>
      <c r="O36" s="70" t="s">
        <v>696</v>
      </c>
      <c r="P36" s="76">
        <f>ROUNDDOWN(P31*(1-P35),0)</f>
        <v>847</v>
      </c>
    </row>
    <row r="37" spans="2:16">
      <c r="B37" s="72" t="s">
        <v>711</v>
      </c>
      <c r="C37" s="73" t="s">
        <v>710</v>
      </c>
      <c r="D37" s="73" t="s">
        <v>696</v>
      </c>
      <c r="E37" s="77">
        <f>K37+P37</f>
        <v>3702</v>
      </c>
      <c r="H37" s="72" t="s">
        <v>711</v>
      </c>
      <c r="I37" s="73" t="s">
        <v>710</v>
      </c>
      <c r="J37" s="73" t="s">
        <v>696</v>
      </c>
      <c r="K37" s="77">
        <f>K36</f>
        <v>2855</v>
      </c>
      <c r="M37" s="72" t="s">
        <v>711</v>
      </c>
      <c r="N37" s="73" t="s">
        <v>710</v>
      </c>
      <c r="O37" s="73" t="s">
        <v>696</v>
      </c>
      <c r="P37" s="77">
        <f>(P36)</f>
        <v>847</v>
      </c>
    </row>
    <row r="38" spans="2:16">
      <c r="C38" s="382"/>
      <c r="D38" s="382"/>
      <c r="I38" s="382"/>
      <c r="J38" s="382"/>
      <c r="N38" s="382"/>
      <c r="O38" s="382"/>
    </row>
    <row r="41" spans="2:16">
      <c r="E41" s="18"/>
      <c r="K41" s="18"/>
      <c r="P41" s="18"/>
    </row>
  </sheetData>
  <mergeCells count="21">
    <mergeCell ref="B12:E12"/>
    <mergeCell ref="M12:P12"/>
    <mergeCell ref="M20:P20"/>
    <mergeCell ref="M26:P26"/>
    <mergeCell ref="H26:K26"/>
    <mergeCell ref="H12:K12"/>
    <mergeCell ref="H20:K20"/>
    <mergeCell ref="H2:K2"/>
    <mergeCell ref="H4:K4"/>
    <mergeCell ref="M2:P2"/>
    <mergeCell ref="M4:P4"/>
    <mergeCell ref="B2:E2"/>
    <mergeCell ref="B4:E4"/>
    <mergeCell ref="C38:D38"/>
    <mergeCell ref="I38:J38"/>
    <mergeCell ref="N38:O38"/>
    <mergeCell ref="B20:E20"/>
    <mergeCell ref="B26:E26"/>
    <mergeCell ref="B33:E33"/>
    <mergeCell ref="H33:K33"/>
    <mergeCell ref="M33:P3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P41"/>
  <sheetViews>
    <sheetView workbookViewId="0">
      <selection sqref="A1:J1"/>
    </sheetView>
  </sheetViews>
  <sheetFormatPr defaultRowHeight="15"/>
  <cols>
    <col min="2" max="2" width="60.5703125" bestFit="1" customWidth="1"/>
    <col min="3" max="3" width="18.42578125" bestFit="1" customWidth="1"/>
    <col min="4" max="4" width="12.42578125" bestFit="1" customWidth="1"/>
    <col min="5" max="5" width="12.5703125" customWidth="1"/>
    <col min="6" max="6" width="7.42578125" customWidth="1"/>
    <col min="7" max="7" width="6.42578125" customWidth="1"/>
    <col min="8" max="8" width="60.5703125" bestFit="1" customWidth="1"/>
    <col min="9" max="9" width="18.42578125" bestFit="1" customWidth="1"/>
    <col min="10" max="10" width="12.42578125" bestFit="1" customWidth="1"/>
    <col min="11" max="11" width="12.5703125" customWidth="1"/>
    <col min="12" max="12" width="5" customWidth="1"/>
    <col min="13" max="13" width="60.5703125" bestFit="1" customWidth="1"/>
    <col min="14" max="14" width="18.42578125" bestFit="1" customWidth="1"/>
    <col min="15" max="15" width="12.42578125" bestFit="1" customWidth="1"/>
    <col min="16" max="16" width="12.5703125" customWidth="1"/>
  </cols>
  <sheetData>
    <row r="2" spans="2:16" ht="15" customHeight="1">
      <c r="B2" s="381" t="s">
        <v>741</v>
      </c>
      <c r="C2" s="381"/>
      <c r="D2" s="381"/>
      <c r="E2" s="381"/>
      <c r="H2" s="381" t="s">
        <v>654</v>
      </c>
      <c r="I2" s="381"/>
      <c r="J2" s="381"/>
      <c r="K2" s="381"/>
      <c r="M2" s="381" t="s">
        <v>742</v>
      </c>
      <c r="N2" s="381"/>
      <c r="O2" s="381"/>
      <c r="P2" s="381"/>
    </row>
    <row r="3" spans="2:16" ht="15" hidden="1" customHeight="1">
      <c r="B3" s="52"/>
      <c r="C3" s="52"/>
      <c r="D3" s="52"/>
      <c r="E3" s="52"/>
      <c r="H3" s="52"/>
      <c r="I3" s="52"/>
      <c r="J3" s="52"/>
      <c r="K3" s="52"/>
      <c r="M3" s="52"/>
      <c r="N3" s="52"/>
      <c r="O3" s="52"/>
      <c r="P3" s="52"/>
    </row>
    <row r="4" spans="2:16" s="1" customFormat="1">
      <c r="B4" s="377" t="s">
        <v>655</v>
      </c>
      <c r="C4" s="378"/>
      <c r="D4" s="378"/>
      <c r="E4" s="379"/>
      <c r="H4" s="377" t="s">
        <v>655</v>
      </c>
      <c r="I4" s="378"/>
      <c r="J4" s="378"/>
      <c r="K4" s="379"/>
      <c r="L4" s="2"/>
      <c r="M4" s="377" t="s">
        <v>655</v>
      </c>
      <c r="N4" s="378"/>
      <c r="O4" s="378"/>
      <c r="P4" s="379"/>
    </row>
    <row r="5" spans="2:16">
      <c r="B5" s="58" t="s">
        <v>656</v>
      </c>
      <c r="C5" s="58" t="s">
        <v>657</v>
      </c>
      <c r="D5" s="58" t="s">
        <v>658</v>
      </c>
      <c r="E5" s="59">
        <v>4.5600000000000002E-2</v>
      </c>
      <c r="H5" s="58" t="s">
        <v>656</v>
      </c>
      <c r="I5" s="58" t="s">
        <v>657</v>
      </c>
      <c r="J5" s="58" t="s">
        <v>658</v>
      </c>
      <c r="K5" s="59">
        <v>4.5600000000000002E-2</v>
      </c>
      <c r="L5" s="4"/>
      <c r="M5" s="58" t="s">
        <v>656</v>
      </c>
      <c r="N5" s="58" t="s">
        <v>657</v>
      </c>
      <c r="O5" s="58" t="s">
        <v>658</v>
      </c>
      <c r="P5" s="59">
        <v>4.5600000000000002E-2</v>
      </c>
    </row>
    <row r="6" spans="2:16">
      <c r="B6" s="58" t="s">
        <v>659</v>
      </c>
      <c r="C6" s="58" t="s">
        <v>660</v>
      </c>
      <c r="D6" s="58"/>
      <c r="E6" s="61">
        <f>'Project Technology Days '!S37</f>
        <v>529179</v>
      </c>
      <c r="H6" s="58" t="s">
        <v>659</v>
      </c>
      <c r="I6" s="58" t="s">
        <v>660</v>
      </c>
      <c r="J6" s="58"/>
      <c r="K6" s="61">
        <f>'Project Technology Days '!Q37</f>
        <v>400863</v>
      </c>
      <c r="M6" s="58" t="s">
        <v>659</v>
      </c>
      <c r="N6" s="58" t="s">
        <v>660</v>
      </c>
      <c r="O6" s="58"/>
      <c r="P6" s="61">
        <f>'Project Technology Days '!R37</f>
        <v>128316</v>
      </c>
    </row>
    <row r="7" spans="2:16">
      <c r="B7" s="58" t="s">
        <v>661</v>
      </c>
      <c r="C7" s="58" t="s">
        <v>662</v>
      </c>
      <c r="D7" s="58" t="s">
        <v>663</v>
      </c>
      <c r="E7" s="62">
        <v>4.0000000000000002E-4</v>
      </c>
      <c r="H7" s="58" t="s">
        <v>661</v>
      </c>
      <c r="I7" s="58" t="s">
        <v>662</v>
      </c>
      <c r="J7" s="58" t="s">
        <v>663</v>
      </c>
      <c r="K7" s="62">
        <v>4.0000000000000002E-4</v>
      </c>
      <c r="M7" s="58" t="s">
        <v>661</v>
      </c>
      <c r="N7" s="58" t="s">
        <v>662</v>
      </c>
      <c r="O7" s="58" t="s">
        <v>663</v>
      </c>
      <c r="P7" s="62">
        <v>4.0000000000000002E-4</v>
      </c>
    </row>
    <row r="8" spans="2:16" ht="29.25">
      <c r="B8" s="63" t="s">
        <v>664</v>
      </c>
      <c r="C8" s="58" t="s">
        <v>665</v>
      </c>
      <c r="D8" s="58" t="s">
        <v>666</v>
      </c>
      <c r="E8" s="58">
        <v>7.5</v>
      </c>
      <c r="H8" s="63" t="s">
        <v>664</v>
      </c>
      <c r="I8" s="58" t="s">
        <v>665</v>
      </c>
      <c r="J8" s="58" t="s">
        <v>666</v>
      </c>
      <c r="K8" s="58">
        <v>7.5</v>
      </c>
      <c r="M8" s="63" t="s">
        <v>664</v>
      </c>
      <c r="N8" s="58" t="s">
        <v>665</v>
      </c>
      <c r="O8" s="58" t="s">
        <v>666</v>
      </c>
      <c r="P8" s="58">
        <v>7.5</v>
      </c>
    </row>
    <row r="9" spans="2:16" ht="29.25">
      <c r="B9" s="63" t="s">
        <v>667</v>
      </c>
      <c r="C9" s="58" t="s">
        <v>668</v>
      </c>
      <c r="D9" s="58" t="s">
        <v>666</v>
      </c>
      <c r="E9" s="58">
        <v>0</v>
      </c>
      <c r="H9" s="63" t="s">
        <v>667</v>
      </c>
      <c r="I9" s="58" t="s">
        <v>668</v>
      </c>
      <c r="J9" s="58" t="s">
        <v>666</v>
      </c>
      <c r="K9" s="58">
        <v>0</v>
      </c>
      <c r="M9" s="63" t="s">
        <v>667</v>
      </c>
      <c r="N9" s="58" t="s">
        <v>668</v>
      </c>
      <c r="O9" s="58" t="s">
        <v>666</v>
      </c>
      <c r="P9" s="58">
        <v>0</v>
      </c>
    </row>
    <row r="10" spans="2:16">
      <c r="B10" s="58" t="s">
        <v>669</v>
      </c>
      <c r="C10" s="58" t="s">
        <v>670</v>
      </c>
      <c r="D10" s="58" t="s">
        <v>671</v>
      </c>
      <c r="E10" s="64">
        <f>(1-E5)*E6*E7*(E8+E9)</f>
        <v>1515.1453128000001</v>
      </c>
      <c r="H10" s="58" t="s">
        <v>669</v>
      </c>
      <c r="I10" s="58" t="s">
        <v>670</v>
      </c>
      <c r="J10" s="58" t="s">
        <v>671</v>
      </c>
      <c r="K10" s="64">
        <f>(1-K5)*K6*K7*(K8+K9)</f>
        <v>1147.7509416</v>
      </c>
      <c r="M10" s="58" t="s">
        <v>669</v>
      </c>
      <c r="N10" s="58" t="s">
        <v>670</v>
      </c>
      <c r="O10" s="58" t="s">
        <v>671</v>
      </c>
      <c r="P10" s="64">
        <f>(1-P5)*P6*P7*(P8+P9)</f>
        <v>367.39437120000002</v>
      </c>
    </row>
    <row r="11" spans="2:16">
      <c r="B11" s="52"/>
      <c r="C11" s="52"/>
      <c r="D11" s="52"/>
      <c r="E11" s="52"/>
      <c r="H11" s="52"/>
      <c r="I11" s="52"/>
      <c r="J11" s="52"/>
      <c r="K11" s="52"/>
      <c r="M11" s="52"/>
      <c r="N11" s="52"/>
      <c r="O11" s="52"/>
      <c r="P11" s="52"/>
    </row>
    <row r="12" spans="2:16">
      <c r="B12" s="377" t="s">
        <v>672</v>
      </c>
      <c r="C12" s="378"/>
      <c r="D12" s="378"/>
      <c r="E12" s="379"/>
      <c r="H12" s="377" t="s">
        <v>672</v>
      </c>
      <c r="I12" s="378"/>
      <c r="J12" s="378"/>
      <c r="K12" s="379"/>
      <c r="M12" s="377" t="s">
        <v>672</v>
      </c>
      <c r="N12" s="378"/>
      <c r="O12" s="378"/>
      <c r="P12" s="379"/>
    </row>
    <row r="13" spans="2:16">
      <c r="B13" s="58" t="s">
        <v>673</v>
      </c>
      <c r="C13" s="58" t="s">
        <v>657</v>
      </c>
      <c r="D13" s="58" t="s">
        <v>658</v>
      </c>
      <c r="E13" s="58">
        <f>E5</f>
        <v>4.5600000000000002E-2</v>
      </c>
      <c r="H13" s="58" t="s">
        <v>673</v>
      </c>
      <c r="I13" s="58" t="s">
        <v>657</v>
      </c>
      <c r="J13" s="58" t="s">
        <v>658</v>
      </c>
      <c r="K13" s="58">
        <f>K5</f>
        <v>4.5600000000000002E-2</v>
      </c>
      <c r="M13" s="58" t="s">
        <v>673</v>
      </c>
      <c r="N13" s="58" t="s">
        <v>657</v>
      </c>
      <c r="O13" s="58" t="s">
        <v>658</v>
      </c>
      <c r="P13" s="58">
        <f>P5</f>
        <v>4.5600000000000002E-2</v>
      </c>
    </row>
    <row r="14" spans="2:16">
      <c r="B14" s="58" t="s">
        <v>659</v>
      </c>
      <c r="C14" s="58" t="s">
        <v>660</v>
      </c>
      <c r="D14" s="58"/>
      <c r="E14" s="61">
        <f>E6</f>
        <v>529179</v>
      </c>
      <c r="H14" s="58" t="s">
        <v>659</v>
      </c>
      <c r="I14" s="58" t="s">
        <v>660</v>
      </c>
      <c r="J14" s="58"/>
      <c r="K14" s="61">
        <f>K6</f>
        <v>400863</v>
      </c>
      <c r="M14" s="58" t="s">
        <v>659</v>
      </c>
      <c r="N14" s="58" t="s">
        <v>660</v>
      </c>
      <c r="O14" s="58"/>
      <c r="P14" s="61">
        <f>P6</f>
        <v>128316</v>
      </c>
    </row>
    <row r="15" spans="2:16">
      <c r="B15" s="58" t="s">
        <v>674</v>
      </c>
      <c r="C15" s="58" t="s">
        <v>675</v>
      </c>
      <c r="D15" s="58" t="s">
        <v>663</v>
      </c>
      <c r="E15" s="62">
        <f>E7</f>
        <v>4.0000000000000002E-4</v>
      </c>
      <c r="H15" s="58" t="s">
        <v>674</v>
      </c>
      <c r="I15" s="58" t="s">
        <v>675</v>
      </c>
      <c r="J15" s="58" t="s">
        <v>663</v>
      </c>
      <c r="K15" s="62">
        <f>K7</f>
        <v>4.0000000000000002E-4</v>
      </c>
      <c r="M15" s="58" t="s">
        <v>674</v>
      </c>
      <c r="N15" s="58" t="s">
        <v>675</v>
      </c>
      <c r="O15" s="58" t="s">
        <v>663</v>
      </c>
      <c r="P15" s="62">
        <f>P7</f>
        <v>4.0000000000000002E-4</v>
      </c>
    </row>
    <row r="16" spans="2:16">
      <c r="B16" s="58" t="s">
        <v>676</v>
      </c>
      <c r="C16" s="58" t="s">
        <v>890</v>
      </c>
      <c r="D16" s="58" t="s">
        <v>666</v>
      </c>
      <c r="E16" s="58">
        <v>0</v>
      </c>
      <c r="H16" s="58" t="s">
        <v>676</v>
      </c>
      <c r="I16" s="58" t="s">
        <v>890</v>
      </c>
      <c r="J16" s="58" t="s">
        <v>666</v>
      </c>
      <c r="K16" s="58">
        <v>0</v>
      </c>
      <c r="M16" s="58" t="s">
        <v>676</v>
      </c>
      <c r="N16" s="58" t="s">
        <v>890</v>
      </c>
      <c r="O16" s="58" t="s">
        <v>666</v>
      </c>
      <c r="P16" s="58">
        <v>0</v>
      </c>
    </row>
    <row r="17" spans="2:16">
      <c r="B17" s="58" t="s">
        <v>677</v>
      </c>
      <c r="C17" s="58" t="s">
        <v>678</v>
      </c>
      <c r="D17" s="58" t="s">
        <v>666</v>
      </c>
      <c r="E17" s="64">
        <v>0</v>
      </c>
      <c r="H17" s="58" t="s">
        <v>677</v>
      </c>
      <c r="I17" s="58" t="s">
        <v>678</v>
      </c>
      <c r="J17" s="58" t="s">
        <v>666</v>
      </c>
      <c r="K17" s="64">
        <v>0</v>
      </c>
      <c r="M17" s="58" t="s">
        <v>677</v>
      </c>
      <c r="N17" s="58" t="s">
        <v>678</v>
      </c>
      <c r="O17" s="58" t="s">
        <v>666</v>
      </c>
      <c r="P17" s="64">
        <v>0</v>
      </c>
    </row>
    <row r="18" spans="2:16">
      <c r="B18" s="58" t="s">
        <v>679</v>
      </c>
      <c r="C18" s="58" t="s">
        <v>680</v>
      </c>
      <c r="D18" s="58" t="s">
        <v>671</v>
      </c>
      <c r="E18" s="65">
        <f>(1-E13)*E14*E15*(E16+E17)</f>
        <v>0</v>
      </c>
      <c r="H18" s="58" t="s">
        <v>679</v>
      </c>
      <c r="I18" s="58" t="s">
        <v>680</v>
      </c>
      <c r="J18" s="58" t="s">
        <v>671</v>
      </c>
      <c r="K18" s="65">
        <f>(1-K13)*K14*K15*(K16+K17)</f>
        <v>0</v>
      </c>
      <c r="M18" s="58" t="s">
        <v>679</v>
      </c>
      <c r="N18" s="58" t="s">
        <v>680</v>
      </c>
      <c r="O18" s="58" t="s">
        <v>671</v>
      </c>
      <c r="P18" s="65">
        <f>(1-P13)*P14*P15*(P16+P17)</f>
        <v>0</v>
      </c>
    </row>
    <row r="19" spans="2:16">
      <c r="B19" s="52"/>
      <c r="C19" s="52"/>
      <c r="D19" s="52"/>
      <c r="E19" s="52"/>
      <c r="H19" s="52"/>
      <c r="I19" s="52"/>
      <c r="J19" s="52"/>
      <c r="K19" s="52"/>
      <c r="M19" s="52"/>
      <c r="N19" s="52"/>
      <c r="O19" s="52"/>
      <c r="P19" s="52"/>
    </row>
    <row r="20" spans="2:16">
      <c r="B20" s="377" t="s">
        <v>681</v>
      </c>
      <c r="C20" s="378"/>
      <c r="D20" s="378"/>
      <c r="E20" s="379"/>
      <c r="H20" s="377" t="s">
        <v>681</v>
      </c>
      <c r="I20" s="378"/>
      <c r="J20" s="378"/>
      <c r="K20" s="379"/>
      <c r="M20" s="377" t="s">
        <v>681</v>
      </c>
      <c r="N20" s="378"/>
      <c r="O20" s="378"/>
      <c r="P20" s="379"/>
    </row>
    <row r="21" spans="2:16">
      <c r="B21" s="63" t="s">
        <v>682</v>
      </c>
      <c r="C21" s="58" t="s">
        <v>682</v>
      </c>
      <c r="D21" s="58" t="s">
        <v>683</v>
      </c>
      <c r="E21" s="66">
        <v>0.89</v>
      </c>
      <c r="H21" s="63" t="s">
        <v>682</v>
      </c>
      <c r="I21" s="58" t="s">
        <v>682</v>
      </c>
      <c r="J21" s="58" t="s">
        <v>683</v>
      </c>
      <c r="K21" s="66">
        <v>0.89</v>
      </c>
      <c r="M21" s="63" t="s">
        <v>682</v>
      </c>
      <c r="N21" s="58" t="s">
        <v>682</v>
      </c>
      <c r="O21" s="58" t="s">
        <v>683</v>
      </c>
      <c r="P21" s="66">
        <v>0.89</v>
      </c>
    </row>
    <row r="22" spans="2:16">
      <c r="B22" s="58" t="s">
        <v>684</v>
      </c>
      <c r="C22" s="58" t="s">
        <v>685</v>
      </c>
      <c r="D22" s="58" t="s">
        <v>686</v>
      </c>
      <c r="E22" s="58">
        <v>112</v>
      </c>
      <c r="H22" s="58" t="s">
        <v>684</v>
      </c>
      <c r="I22" s="58" t="s">
        <v>685</v>
      </c>
      <c r="J22" s="58" t="s">
        <v>686</v>
      </c>
      <c r="K22" s="58">
        <v>112</v>
      </c>
      <c r="M22" s="58" t="s">
        <v>684</v>
      </c>
      <c r="N22" s="58" t="s">
        <v>685</v>
      </c>
      <c r="O22" s="58" t="s">
        <v>686</v>
      </c>
      <c r="P22" s="58">
        <v>112</v>
      </c>
    </row>
    <row r="23" spans="2:16">
      <c r="B23" s="58" t="s">
        <v>687</v>
      </c>
      <c r="C23" s="58" t="s">
        <v>688</v>
      </c>
      <c r="D23" s="58" t="s">
        <v>689</v>
      </c>
      <c r="E23" s="58">
        <v>9.4600000000000009</v>
      </c>
      <c r="H23" s="58" t="s">
        <v>687</v>
      </c>
      <c r="I23" s="58" t="s">
        <v>688</v>
      </c>
      <c r="J23" s="58" t="s">
        <v>689</v>
      </c>
      <c r="K23" s="58">
        <v>9.4600000000000009</v>
      </c>
      <c r="M23" s="58" t="s">
        <v>687</v>
      </c>
      <c r="N23" s="58" t="s">
        <v>688</v>
      </c>
      <c r="O23" s="58" t="s">
        <v>689</v>
      </c>
      <c r="P23" s="58">
        <v>9.4600000000000009</v>
      </c>
    </row>
    <row r="24" spans="2:16">
      <c r="B24" s="58" t="s">
        <v>690</v>
      </c>
      <c r="C24" s="58" t="s">
        <v>691</v>
      </c>
      <c r="D24" s="58" t="s">
        <v>692</v>
      </c>
      <c r="E24" s="58">
        <v>1.5599999999999999E-2</v>
      </c>
      <c r="H24" s="58" t="s">
        <v>690</v>
      </c>
      <c r="I24" s="58" t="s">
        <v>691</v>
      </c>
      <c r="J24" s="58" t="s">
        <v>692</v>
      </c>
      <c r="K24" s="58">
        <v>1.5599999999999999E-2</v>
      </c>
      <c r="M24" s="58" t="s">
        <v>690</v>
      </c>
      <c r="N24" s="58" t="s">
        <v>691</v>
      </c>
      <c r="O24" s="58" t="s">
        <v>692</v>
      </c>
      <c r="P24" s="58">
        <v>1.5599999999999999E-2</v>
      </c>
    </row>
    <row r="25" spans="2:16">
      <c r="B25" s="52"/>
      <c r="C25" s="52"/>
      <c r="D25" s="52"/>
      <c r="E25" s="52"/>
      <c r="H25" s="52"/>
      <c r="I25" s="52"/>
      <c r="J25" s="52"/>
      <c r="K25" s="52"/>
      <c r="M25" s="52"/>
      <c r="N25" s="52"/>
      <c r="O25" s="52"/>
      <c r="P25" s="52"/>
    </row>
    <row r="26" spans="2:16">
      <c r="B26" s="377" t="s">
        <v>693</v>
      </c>
      <c r="C26" s="378"/>
      <c r="D26" s="378"/>
      <c r="E26" s="379"/>
      <c r="H26" s="377" t="s">
        <v>693</v>
      </c>
      <c r="I26" s="378"/>
      <c r="J26" s="378"/>
      <c r="K26" s="379"/>
      <c r="M26" s="377" t="s">
        <v>693</v>
      </c>
      <c r="N26" s="378"/>
      <c r="O26" s="378"/>
      <c r="P26" s="379"/>
    </row>
    <row r="27" spans="2:16">
      <c r="B27" s="58" t="s">
        <v>694</v>
      </c>
      <c r="C27" s="58" t="s">
        <v>695</v>
      </c>
      <c r="D27" s="58" t="s">
        <v>696</v>
      </c>
      <c r="E27" s="61">
        <f>E10*((E22*E21)+E23)*E24</f>
        <v>2579.6621672482756</v>
      </c>
      <c r="H27" s="58" t="s">
        <v>694</v>
      </c>
      <c r="I27" s="58" t="s">
        <v>695</v>
      </c>
      <c r="J27" s="58" t="s">
        <v>696</v>
      </c>
      <c r="K27" s="61">
        <f>K10*((K22*K21)+K23)*K24</f>
        <v>1954.1423891530947</v>
      </c>
      <c r="M27" s="58" t="s">
        <v>694</v>
      </c>
      <c r="N27" s="58" t="s">
        <v>695</v>
      </c>
      <c r="O27" s="58" t="s">
        <v>696</v>
      </c>
      <c r="P27" s="61">
        <f>P10*((P22*P21)+P23)*P24</f>
        <v>625.51977809518098</v>
      </c>
    </row>
    <row r="28" spans="2:16">
      <c r="B28" s="58" t="s">
        <v>697</v>
      </c>
      <c r="C28" s="58" t="s">
        <v>698</v>
      </c>
      <c r="D28" s="58" t="s">
        <v>696</v>
      </c>
      <c r="E28" s="61">
        <f>E18*((E22*E21)+E23)*E24</f>
        <v>0</v>
      </c>
      <c r="H28" s="58" t="s">
        <v>697</v>
      </c>
      <c r="I28" s="58" t="s">
        <v>698</v>
      </c>
      <c r="J28" s="58" t="s">
        <v>696</v>
      </c>
      <c r="K28" s="61">
        <f>K18*((K22*K21)+K23)*K24</f>
        <v>0</v>
      </c>
      <c r="M28" s="58" t="s">
        <v>697</v>
      </c>
      <c r="N28" s="58" t="s">
        <v>698</v>
      </c>
      <c r="O28" s="58" t="s">
        <v>696</v>
      </c>
      <c r="P28" s="61">
        <f>P18*((P22*P21)+P23)*P24</f>
        <v>0</v>
      </c>
    </row>
    <row r="29" spans="2:16">
      <c r="B29" s="58" t="s">
        <v>699</v>
      </c>
      <c r="C29" s="58" t="s">
        <v>700</v>
      </c>
      <c r="D29" s="58" t="s">
        <v>658</v>
      </c>
      <c r="E29" s="64">
        <v>0.93989999999999996</v>
      </c>
      <c r="H29" s="58" t="s">
        <v>699</v>
      </c>
      <c r="I29" s="58" t="s">
        <v>700</v>
      </c>
      <c r="J29" s="58" t="s">
        <v>658</v>
      </c>
      <c r="K29" s="64">
        <v>0.93989999999999996</v>
      </c>
      <c r="M29" s="58" t="s">
        <v>699</v>
      </c>
      <c r="N29" s="58" t="s">
        <v>700</v>
      </c>
      <c r="O29" s="58" t="s">
        <v>658</v>
      </c>
      <c r="P29" s="64">
        <v>0.93989999999999996</v>
      </c>
    </row>
    <row r="30" spans="2:16">
      <c r="B30" s="58" t="s">
        <v>701</v>
      </c>
      <c r="C30" s="58" t="s">
        <v>702</v>
      </c>
      <c r="D30" s="58" t="s">
        <v>696</v>
      </c>
      <c r="E30" s="58">
        <v>0</v>
      </c>
      <c r="H30" s="58" t="s">
        <v>701</v>
      </c>
      <c r="I30" s="58" t="s">
        <v>702</v>
      </c>
      <c r="J30" s="58" t="s">
        <v>696</v>
      </c>
      <c r="K30" s="58">
        <v>0</v>
      </c>
      <c r="M30" s="58" t="s">
        <v>701</v>
      </c>
      <c r="N30" s="58" t="s">
        <v>702</v>
      </c>
      <c r="O30" s="58" t="s">
        <v>696</v>
      </c>
      <c r="P30" s="58">
        <v>0</v>
      </c>
    </row>
    <row r="31" spans="2:16">
      <c r="B31" s="58" t="s">
        <v>703</v>
      </c>
      <c r="C31" s="58" t="s">
        <v>704</v>
      </c>
      <c r="D31" s="58" t="s">
        <v>696</v>
      </c>
      <c r="E31" s="61">
        <f>((E27-E28)*E29)-E30</f>
        <v>2424.6244709966541</v>
      </c>
      <c r="H31" s="58" t="s">
        <v>703</v>
      </c>
      <c r="I31" s="58" t="s">
        <v>704</v>
      </c>
      <c r="J31" s="58" t="s">
        <v>696</v>
      </c>
      <c r="K31" s="61">
        <f>((K27-K28)*K29)-K30</f>
        <v>1836.6984315649936</v>
      </c>
      <c r="M31" s="58" t="s">
        <v>703</v>
      </c>
      <c r="N31" s="58" t="s">
        <v>704</v>
      </c>
      <c r="O31" s="58" t="s">
        <v>696</v>
      </c>
      <c r="P31" s="61">
        <f>((P27-P28)*P29)-P30</f>
        <v>587.92603943166057</v>
      </c>
    </row>
    <row r="32" spans="2:16">
      <c r="B32" s="52"/>
      <c r="C32" s="52"/>
      <c r="D32" s="60"/>
      <c r="E32" s="52"/>
      <c r="H32" s="52"/>
      <c r="I32" s="52"/>
      <c r="J32" s="60"/>
      <c r="K32" s="52"/>
      <c r="M32" s="52"/>
      <c r="N32" s="52"/>
      <c r="O32" s="60"/>
      <c r="P32" s="52"/>
    </row>
    <row r="33" spans="2:16" ht="15" customHeight="1">
      <c r="B33" s="377" t="s">
        <v>705</v>
      </c>
      <c r="C33" s="378"/>
      <c r="D33" s="378"/>
      <c r="E33" s="379"/>
      <c r="H33" s="377" t="s">
        <v>705</v>
      </c>
      <c r="I33" s="378"/>
      <c r="J33" s="378"/>
      <c r="K33" s="379"/>
      <c r="M33" s="377" t="s">
        <v>705</v>
      </c>
      <c r="N33" s="378"/>
      <c r="O33" s="378"/>
      <c r="P33" s="379"/>
    </row>
    <row r="34" spans="2:16">
      <c r="B34" s="67" t="s">
        <v>706</v>
      </c>
      <c r="C34" s="58"/>
      <c r="D34" s="68"/>
      <c r="E34" s="69">
        <v>0.91090000000000004</v>
      </c>
      <c r="H34" s="67" t="s">
        <v>706</v>
      </c>
      <c r="I34" s="58"/>
      <c r="J34" s="68"/>
      <c r="K34" s="69">
        <v>0.91090000000000004</v>
      </c>
      <c r="M34" s="67" t="s">
        <v>706</v>
      </c>
      <c r="N34" s="58"/>
      <c r="O34" s="68"/>
      <c r="P34" s="69">
        <v>0.91090000000000004</v>
      </c>
    </row>
    <row r="35" spans="2:16">
      <c r="B35" s="67" t="s">
        <v>707</v>
      </c>
      <c r="C35" s="58" t="s">
        <v>708</v>
      </c>
      <c r="D35" s="68" t="s">
        <v>629</v>
      </c>
      <c r="E35" s="69">
        <f>1-E34</f>
        <v>8.9099999999999957E-2</v>
      </c>
      <c r="H35" s="67" t="s">
        <v>712</v>
      </c>
      <c r="I35" s="58" t="s">
        <v>708</v>
      </c>
      <c r="J35" s="68" t="s">
        <v>629</v>
      </c>
      <c r="K35" s="69">
        <f>1-K34</f>
        <v>8.9099999999999957E-2</v>
      </c>
      <c r="M35" s="67" t="s">
        <v>712</v>
      </c>
      <c r="N35" s="58" t="s">
        <v>708</v>
      </c>
      <c r="O35" s="68" t="s">
        <v>629</v>
      </c>
      <c r="P35" s="69">
        <f>1-P34</f>
        <v>8.9099999999999957E-2</v>
      </c>
    </row>
    <row r="36" spans="2:16">
      <c r="B36" s="70" t="s">
        <v>703</v>
      </c>
      <c r="C36" s="70" t="s">
        <v>710</v>
      </c>
      <c r="D36" s="70" t="s">
        <v>696</v>
      </c>
      <c r="E36" s="71">
        <f>K36+P36</f>
        <v>2208</v>
      </c>
      <c r="H36" s="70" t="s">
        <v>703</v>
      </c>
      <c r="I36" s="70" t="s">
        <v>710</v>
      </c>
      <c r="J36" s="70" t="s">
        <v>696</v>
      </c>
      <c r="K36" s="71">
        <f>ROUNDDOWN(K31*(1-K35),0)</f>
        <v>1673</v>
      </c>
      <c r="M36" s="70" t="s">
        <v>703</v>
      </c>
      <c r="N36" s="70" t="s">
        <v>710</v>
      </c>
      <c r="O36" s="70" t="s">
        <v>696</v>
      </c>
      <c r="P36" s="71">
        <f>ROUNDDOWN(P31*(1-P35),0)</f>
        <v>535</v>
      </c>
    </row>
    <row r="37" spans="2:16">
      <c r="B37" s="72" t="s">
        <v>711</v>
      </c>
      <c r="C37" s="73" t="s">
        <v>710</v>
      </c>
      <c r="D37" s="73" t="s">
        <v>696</v>
      </c>
      <c r="E37" s="74">
        <f>K37+P37</f>
        <v>2208</v>
      </c>
      <c r="H37" s="72" t="s">
        <v>711</v>
      </c>
      <c r="I37" s="73" t="s">
        <v>710</v>
      </c>
      <c r="J37" s="73" t="s">
        <v>696</v>
      </c>
      <c r="K37" s="74">
        <f>K36</f>
        <v>1673</v>
      </c>
      <c r="M37" s="72" t="s">
        <v>711</v>
      </c>
      <c r="N37" s="73" t="s">
        <v>710</v>
      </c>
      <c r="O37" s="73" t="s">
        <v>696</v>
      </c>
      <c r="P37" s="74">
        <f>P36</f>
        <v>535</v>
      </c>
    </row>
    <row r="38" spans="2:16">
      <c r="C38" s="382"/>
      <c r="D38" s="382"/>
      <c r="I38" s="382"/>
      <c r="J38" s="382"/>
      <c r="N38" s="382"/>
      <c r="O38" s="382"/>
    </row>
    <row r="41" spans="2:16">
      <c r="E41" s="18"/>
      <c r="K41" s="18"/>
      <c r="P41" s="18"/>
    </row>
  </sheetData>
  <mergeCells count="21">
    <mergeCell ref="B12:E12"/>
    <mergeCell ref="M12:P12"/>
    <mergeCell ref="M20:P20"/>
    <mergeCell ref="M26:P26"/>
    <mergeCell ref="H26:K26"/>
    <mergeCell ref="H12:K12"/>
    <mergeCell ref="H20:K20"/>
    <mergeCell ref="H2:K2"/>
    <mergeCell ref="H4:K4"/>
    <mergeCell ref="M2:P2"/>
    <mergeCell ref="M4:P4"/>
    <mergeCell ref="B2:E2"/>
    <mergeCell ref="B4:E4"/>
    <mergeCell ref="C38:D38"/>
    <mergeCell ref="I38:J38"/>
    <mergeCell ref="N38:O38"/>
    <mergeCell ref="B20:E20"/>
    <mergeCell ref="B26:E26"/>
    <mergeCell ref="B33:E33"/>
    <mergeCell ref="H33:K33"/>
    <mergeCell ref="M33:P33"/>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P41"/>
  <sheetViews>
    <sheetView topLeftCell="A8" workbookViewId="0">
      <selection sqref="A1:J1"/>
    </sheetView>
  </sheetViews>
  <sheetFormatPr defaultRowHeight="15"/>
  <cols>
    <col min="2" max="2" width="60.5703125" bestFit="1" customWidth="1"/>
    <col min="3" max="3" width="18.42578125" bestFit="1" customWidth="1"/>
    <col min="4" max="4" width="12.42578125" bestFit="1" customWidth="1"/>
    <col min="5" max="5" width="12.5703125" customWidth="1"/>
    <col min="6" max="6" width="7.42578125" customWidth="1"/>
    <col min="7" max="7" width="6.42578125" customWidth="1"/>
    <col min="8" max="8" width="60.5703125" bestFit="1" customWidth="1"/>
    <col min="9" max="9" width="18.42578125" bestFit="1" customWidth="1"/>
    <col min="10" max="10" width="12.42578125" bestFit="1" customWidth="1"/>
    <col min="11" max="11" width="12.5703125" customWidth="1"/>
    <col min="12" max="12" width="5" customWidth="1"/>
    <col min="13" max="13" width="60.5703125" bestFit="1" customWidth="1"/>
    <col min="14" max="14" width="18.42578125" bestFit="1" customWidth="1"/>
    <col min="15" max="15" width="12.42578125" bestFit="1" customWidth="1"/>
    <col min="16" max="16" width="12.5703125" customWidth="1"/>
  </cols>
  <sheetData>
    <row r="2" spans="2:16">
      <c r="B2" s="381" t="s">
        <v>741</v>
      </c>
      <c r="C2" s="381"/>
      <c r="D2" s="381"/>
      <c r="E2" s="381"/>
      <c r="H2" s="381" t="s">
        <v>654</v>
      </c>
      <c r="I2" s="381"/>
      <c r="J2" s="381"/>
      <c r="K2" s="381"/>
      <c r="M2" s="381" t="s">
        <v>742</v>
      </c>
      <c r="N2" s="381"/>
      <c r="O2" s="381"/>
      <c r="P2" s="381"/>
    </row>
    <row r="3" spans="2:16" ht="15" hidden="1" customHeight="1">
      <c r="B3" s="52"/>
      <c r="C3" s="52"/>
      <c r="D3" s="52"/>
      <c r="E3" s="52"/>
      <c r="H3" s="52"/>
      <c r="I3" s="52"/>
      <c r="J3" s="52"/>
      <c r="K3" s="52"/>
      <c r="M3" s="52"/>
      <c r="N3" s="52"/>
      <c r="O3" s="52"/>
      <c r="P3" s="52"/>
    </row>
    <row r="4" spans="2:16" s="1" customFormat="1">
      <c r="B4" s="377" t="s">
        <v>655</v>
      </c>
      <c r="C4" s="378"/>
      <c r="D4" s="378"/>
      <c r="E4" s="379"/>
      <c r="H4" s="377" t="s">
        <v>655</v>
      </c>
      <c r="I4" s="378"/>
      <c r="J4" s="378"/>
      <c r="K4" s="379"/>
      <c r="L4" s="2"/>
      <c r="M4" s="377" t="s">
        <v>655</v>
      </c>
      <c r="N4" s="378"/>
      <c r="O4" s="378"/>
      <c r="P4" s="379"/>
    </row>
    <row r="5" spans="2:16">
      <c r="B5" s="58" t="s">
        <v>656</v>
      </c>
      <c r="C5" s="58" t="s">
        <v>657</v>
      </c>
      <c r="D5" s="58" t="s">
        <v>658</v>
      </c>
      <c r="E5" s="59">
        <v>4.5600000000000002E-2</v>
      </c>
      <c r="H5" s="58" t="s">
        <v>656</v>
      </c>
      <c r="I5" s="58" t="s">
        <v>657</v>
      </c>
      <c r="J5" s="58" t="s">
        <v>658</v>
      </c>
      <c r="K5" s="59">
        <v>4.5600000000000002E-2</v>
      </c>
      <c r="L5" s="4"/>
      <c r="M5" s="58" t="s">
        <v>656</v>
      </c>
      <c r="N5" s="58" t="s">
        <v>657</v>
      </c>
      <c r="O5" s="58" t="s">
        <v>658</v>
      </c>
      <c r="P5" s="59">
        <v>4.5600000000000002E-2</v>
      </c>
    </row>
    <row r="6" spans="2:16">
      <c r="B6" s="58" t="s">
        <v>659</v>
      </c>
      <c r="C6" s="58" t="s">
        <v>660</v>
      </c>
      <c r="D6" s="58"/>
      <c r="E6" s="61">
        <f>'Project Technology Days '!S48</f>
        <v>571925</v>
      </c>
      <c r="H6" s="58" t="s">
        <v>659</v>
      </c>
      <c r="I6" s="58" t="s">
        <v>660</v>
      </c>
      <c r="J6" s="58"/>
      <c r="K6" s="61">
        <f>'Project Technology Days '!Q48</f>
        <v>429275</v>
      </c>
      <c r="M6" s="58" t="s">
        <v>659</v>
      </c>
      <c r="N6" s="58" t="s">
        <v>660</v>
      </c>
      <c r="O6" s="58"/>
      <c r="P6" s="61">
        <f>'Project Technology Days '!R48</f>
        <v>142650</v>
      </c>
    </row>
    <row r="7" spans="2:16">
      <c r="B7" s="58" t="s">
        <v>661</v>
      </c>
      <c r="C7" s="58" t="s">
        <v>662</v>
      </c>
      <c r="D7" s="58" t="s">
        <v>663</v>
      </c>
      <c r="E7" s="62">
        <v>4.0000000000000002E-4</v>
      </c>
      <c r="H7" s="58" t="s">
        <v>661</v>
      </c>
      <c r="I7" s="58" t="s">
        <v>662</v>
      </c>
      <c r="J7" s="58" t="s">
        <v>663</v>
      </c>
      <c r="K7" s="62">
        <v>4.0000000000000002E-4</v>
      </c>
      <c r="M7" s="58" t="s">
        <v>661</v>
      </c>
      <c r="N7" s="58" t="s">
        <v>662</v>
      </c>
      <c r="O7" s="58" t="s">
        <v>663</v>
      </c>
      <c r="P7" s="62">
        <v>4.0000000000000002E-4</v>
      </c>
    </row>
    <row r="8" spans="2:16" ht="29.25">
      <c r="B8" s="63" t="s">
        <v>664</v>
      </c>
      <c r="C8" s="58" t="s">
        <v>665</v>
      </c>
      <c r="D8" s="58" t="s">
        <v>666</v>
      </c>
      <c r="E8" s="58">
        <v>7.5</v>
      </c>
      <c r="H8" s="63" t="s">
        <v>664</v>
      </c>
      <c r="I8" s="58" t="s">
        <v>665</v>
      </c>
      <c r="J8" s="58" t="s">
        <v>666</v>
      </c>
      <c r="K8" s="58">
        <v>7.5</v>
      </c>
      <c r="M8" s="63" t="s">
        <v>664</v>
      </c>
      <c r="N8" s="58" t="s">
        <v>665</v>
      </c>
      <c r="O8" s="58" t="s">
        <v>666</v>
      </c>
      <c r="P8" s="58">
        <v>7.5</v>
      </c>
    </row>
    <row r="9" spans="2:16" ht="29.25">
      <c r="B9" s="63" t="s">
        <v>667</v>
      </c>
      <c r="C9" s="58" t="s">
        <v>668</v>
      </c>
      <c r="D9" s="58" t="s">
        <v>666</v>
      </c>
      <c r="E9" s="58">
        <v>0</v>
      </c>
      <c r="H9" s="63" t="s">
        <v>667</v>
      </c>
      <c r="I9" s="58" t="s">
        <v>668</v>
      </c>
      <c r="J9" s="58" t="s">
        <v>666</v>
      </c>
      <c r="K9" s="58">
        <v>0</v>
      </c>
      <c r="M9" s="63" t="s">
        <v>667</v>
      </c>
      <c r="N9" s="58" t="s">
        <v>668</v>
      </c>
      <c r="O9" s="58" t="s">
        <v>666</v>
      </c>
      <c r="P9" s="58">
        <v>0</v>
      </c>
    </row>
    <row r="10" spans="2:16">
      <c r="B10" s="58" t="s">
        <v>669</v>
      </c>
      <c r="C10" s="58" t="s">
        <v>670</v>
      </c>
      <c r="D10" s="58" t="s">
        <v>671</v>
      </c>
      <c r="E10" s="64">
        <f>(1-E5)*E6*E7*(E8+E9)</f>
        <v>1637.53566</v>
      </c>
      <c r="H10" s="58" t="s">
        <v>669</v>
      </c>
      <c r="I10" s="58" t="s">
        <v>670</v>
      </c>
      <c r="J10" s="58" t="s">
        <v>671</v>
      </c>
      <c r="K10" s="64">
        <f>(1-K5)*K6*K7*(K8+K9)</f>
        <v>1229.1001800000001</v>
      </c>
      <c r="M10" s="58" t="s">
        <v>669</v>
      </c>
      <c r="N10" s="58" t="s">
        <v>670</v>
      </c>
      <c r="O10" s="58" t="s">
        <v>671</v>
      </c>
      <c r="P10" s="64">
        <f>(1-P5)*P6*P7*(P8+P9)</f>
        <v>408.43548000000004</v>
      </c>
    </row>
    <row r="11" spans="2:16">
      <c r="B11" s="52"/>
      <c r="C11" s="52"/>
      <c r="D11" s="52"/>
      <c r="E11" s="52"/>
      <c r="H11" s="52"/>
      <c r="I11" s="52"/>
      <c r="J11" s="52"/>
      <c r="K11" s="52"/>
      <c r="M11" s="52"/>
      <c r="N11" s="52"/>
      <c r="O11" s="52"/>
      <c r="P11" s="52"/>
    </row>
    <row r="12" spans="2:16">
      <c r="B12" s="377" t="s">
        <v>672</v>
      </c>
      <c r="C12" s="378"/>
      <c r="D12" s="378"/>
      <c r="E12" s="379"/>
      <c r="H12" s="377" t="s">
        <v>672</v>
      </c>
      <c r="I12" s="378"/>
      <c r="J12" s="378"/>
      <c r="K12" s="379"/>
      <c r="M12" s="377" t="s">
        <v>672</v>
      </c>
      <c r="N12" s="378"/>
      <c r="O12" s="378"/>
      <c r="P12" s="379"/>
    </row>
    <row r="13" spans="2:16">
      <c r="B13" s="58" t="s">
        <v>673</v>
      </c>
      <c r="C13" s="58" t="s">
        <v>657</v>
      </c>
      <c r="D13" s="58" t="s">
        <v>658</v>
      </c>
      <c r="E13" s="58">
        <f>E5</f>
        <v>4.5600000000000002E-2</v>
      </c>
      <c r="H13" s="58" t="s">
        <v>673</v>
      </c>
      <c r="I13" s="58" t="s">
        <v>657</v>
      </c>
      <c r="J13" s="58" t="s">
        <v>658</v>
      </c>
      <c r="K13" s="58">
        <f>K5</f>
        <v>4.5600000000000002E-2</v>
      </c>
      <c r="M13" s="58" t="s">
        <v>673</v>
      </c>
      <c r="N13" s="58" t="s">
        <v>657</v>
      </c>
      <c r="O13" s="58" t="s">
        <v>658</v>
      </c>
      <c r="P13" s="58">
        <f>P5</f>
        <v>4.5600000000000002E-2</v>
      </c>
    </row>
    <row r="14" spans="2:16">
      <c r="B14" s="58" t="s">
        <v>659</v>
      </c>
      <c r="C14" s="58" t="s">
        <v>660</v>
      </c>
      <c r="D14" s="58"/>
      <c r="E14" s="61">
        <f>E6</f>
        <v>571925</v>
      </c>
      <c r="H14" s="58" t="s">
        <v>659</v>
      </c>
      <c r="I14" s="58" t="s">
        <v>660</v>
      </c>
      <c r="J14" s="58"/>
      <c r="K14" s="61">
        <f>K6</f>
        <v>429275</v>
      </c>
      <c r="M14" s="58" t="s">
        <v>659</v>
      </c>
      <c r="N14" s="58" t="s">
        <v>660</v>
      </c>
      <c r="O14" s="58"/>
      <c r="P14" s="61">
        <f>P6</f>
        <v>142650</v>
      </c>
    </row>
    <row r="15" spans="2:16">
      <c r="B15" s="58" t="s">
        <v>674</v>
      </c>
      <c r="C15" s="58" t="s">
        <v>675</v>
      </c>
      <c r="D15" s="58" t="s">
        <v>663</v>
      </c>
      <c r="E15" s="62">
        <f>E7</f>
        <v>4.0000000000000002E-4</v>
      </c>
      <c r="H15" s="58" t="s">
        <v>674</v>
      </c>
      <c r="I15" s="58" t="s">
        <v>675</v>
      </c>
      <c r="J15" s="58" t="s">
        <v>663</v>
      </c>
      <c r="K15" s="62">
        <f>K7</f>
        <v>4.0000000000000002E-4</v>
      </c>
      <c r="M15" s="58" t="s">
        <v>674</v>
      </c>
      <c r="N15" s="58" t="s">
        <v>675</v>
      </c>
      <c r="O15" s="58" t="s">
        <v>663</v>
      </c>
      <c r="P15" s="62">
        <f>P7</f>
        <v>4.0000000000000002E-4</v>
      </c>
    </row>
    <row r="16" spans="2:16">
      <c r="B16" s="58" t="s">
        <v>676</v>
      </c>
      <c r="C16" s="58" t="s">
        <v>890</v>
      </c>
      <c r="D16" s="58" t="s">
        <v>666</v>
      </c>
      <c r="E16" s="58">
        <v>0</v>
      </c>
      <c r="H16" s="58" t="s">
        <v>676</v>
      </c>
      <c r="I16" s="58" t="s">
        <v>890</v>
      </c>
      <c r="J16" s="58" t="s">
        <v>666</v>
      </c>
      <c r="K16" s="58">
        <v>0</v>
      </c>
      <c r="M16" s="58" t="s">
        <v>676</v>
      </c>
      <c r="N16" s="58" t="s">
        <v>890</v>
      </c>
      <c r="O16" s="58" t="s">
        <v>666</v>
      </c>
      <c r="P16" s="58">
        <v>0</v>
      </c>
    </row>
    <row r="17" spans="2:16">
      <c r="B17" s="58" t="s">
        <v>677</v>
      </c>
      <c r="C17" s="58" t="s">
        <v>678</v>
      </c>
      <c r="D17" s="58" t="s">
        <v>666</v>
      </c>
      <c r="E17" s="64">
        <v>0</v>
      </c>
      <c r="H17" s="58" t="s">
        <v>677</v>
      </c>
      <c r="I17" s="58" t="s">
        <v>678</v>
      </c>
      <c r="J17" s="58" t="s">
        <v>666</v>
      </c>
      <c r="K17" s="64">
        <v>0</v>
      </c>
      <c r="M17" s="58" t="s">
        <v>677</v>
      </c>
      <c r="N17" s="58" t="s">
        <v>678</v>
      </c>
      <c r="O17" s="58" t="s">
        <v>666</v>
      </c>
      <c r="P17" s="64">
        <v>0</v>
      </c>
    </row>
    <row r="18" spans="2:16">
      <c r="B18" s="58" t="s">
        <v>679</v>
      </c>
      <c r="C18" s="58" t="s">
        <v>680</v>
      </c>
      <c r="D18" s="58" t="s">
        <v>671</v>
      </c>
      <c r="E18" s="65">
        <f>(1-E13)*E14*E15*(E16+E17)</f>
        <v>0</v>
      </c>
      <c r="H18" s="58" t="s">
        <v>679</v>
      </c>
      <c r="I18" s="58" t="s">
        <v>680</v>
      </c>
      <c r="J18" s="58" t="s">
        <v>671</v>
      </c>
      <c r="K18" s="65">
        <f>(1-K13)*K14*K15*(K16+K17)</f>
        <v>0</v>
      </c>
      <c r="M18" s="58" t="s">
        <v>679</v>
      </c>
      <c r="N18" s="58" t="s">
        <v>680</v>
      </c>
      <c r="O18" s="58" t="s">
        <v>671</v>
      </c>
      <c r="P18" s="65">
        <f>(1-P13)*P14*P15*(P16+P17)</f>
        <v>0</v>
      </c>
    </row>
    <row r="19" spans="2:16">
      <c r="B19" s="52"/>
      <c r="C19" s="52"/>
      <c r="D19" s="52"/>
      <c r="E19" s="52"/>
      <c r="H19" s="52"/>
      <c r="I19" s="52"/>
      <c r="J19" s="52"/>
      <c r="K19" s="52"/>
      <c r="M19" s="52"/>
      <c r="N19" s="52"/>
      <c r="O19" s="52"/>
      <c r="P19" s="52"/>
    </row>
    <row r="20" spans="2:16">
      <c r="B20" s="377" t="s">
        <v>681</v>
      </c>
      <c r="C20" s="378"/>
      <c r="D20" s="378"/>
      <c r="E20" s="379"/>
      <c r="H20" s="377" t="s">
        <v>681</v>
      </c>
      <c r="I20" s="378"/>
      <c r="J20" s="378"/>
      <c r="K20" s="379"/>
      <c r="M20" s="377" t="s">
        <v>681</v>
      </c>
      <c r="N20" s="378"/>
      <c r="O20" s="378"/>
      <c r="P20" s="379"/>
    </row>
    <row r="21" spans="2:16">
      <c r="B21" s="63" t="s">
        <v>682</v>
      </c>
      <c r="C21" s="58" t="s">
        <v>682</v>
      </c>
      <c r="D21" s="58" t="s">
        <v>683</v>
      </c>
      <c r="E21" s="66">
        <v>0.89</v>
      </c>
      <c r="H21" s="63" t="s">
        <v>682</v>
      </c>
      <c r="I21" s="58" t="s">
        <v>682</v>
      </c>
      <c r="J21" s="58" t="s">
        <v>683</v>
      </c>
      <c r="K21" s="66">
        <v>0.89</v>
      </c>
      <c r="M21" s="63" t="s">
        <v>682</v>
      </c>
      <c r="N21" s="58" t="s">
        <v>682</v>
      </c>
      <c r="O21" s="58" t="s">
        <v>683</v>
      </c>
      <c r="P21" s="66">
        <v>0.89</v>
      </c>
    </row>
    <row r="22" spans="2:16">
      <c r="B22" s="58" t="s">
        <v>684</v>
      </c>
      <c r="C22" s="58" t="s">
        <v>685</v>
      </c>
      <c r="D22" s="58" t="s">
        <v>686</v>
      </c>
      <c r="E22" s="58">
        <v>112</v>
      </c>
      <c r="H22" s="58" t="s">
        <v>684</v>
      </c>
      <c r="I22" s="58" t="s">
        <v>685</v>
      </c>
      <c r="J22" s="58" t="s">
        <v>686</v>
      </c>
      <c r="K22" s="58">
        <v>112</v>
      </c>
      <c r="M22" s="58" t="s">
        <v>684</v>
      </c>
      <c r="N22" s="58" t="s">
        <v>685</v>
      </c>
      <c r="O22" s="58" t="s">
        <v>686</v>
      </c>
      <c r="P22" s="58">
        <v>112</v>
      </c>
    </row>
    <row r="23" spans="2:16">
      <c r="B23" s="58" t="s">
        <v>687</v>
      </c>
      <c r="C23" s="58" t="s">
        <v>688</v>
      </c>
      <c r="D23" s="58" t="s">
        <v>689</v>
      </c>
      <c r="E23" s="58">
        <v>9.4600000000000009</v>
      </c>
      <c r="H23" s="58" t="s">
        <v>687</v>
      </c>
      <c r="I23" s="58" t="s">
        <v>688</v>
      </c>
      <c r="J23" s="58" t="s">
        <v>689</v>
      </c>
      <c r="K23" s="58">
        <v>9.4600000000000009</v>
      </c>
      <c r="M23" s="58" t="s">
        <v>687</v>
      </c>
      <c r="N23" s="58" t="s">
        <v>688</v>
      </c>
      <c r="O23" s="58" t="s">
        <v>689</v>
      </c>
      <c r="P23" s="58">
        <v>9.4600000000000009</v>
      </c>
    </row>
    <row r="24" spans="2:16">
      <c r="B24" s="58" t="s">
        <v>690</v>
      </c>
      <c r="C24" s="58" t="s">
        <v>691</v>
      </c>
      <c r="D24" s="58" t="s">
        <v>692</v>
      </c>
      <c r="E24" s="58">
        <v>1.5599999999999999E-2</v>
      </c>
      <c r="H24" s="58" t="s">
        <v>690</v>
      </c>
      <c r="I24" s="58" t="s">
        <v>691</v>
      </c>
      <c r="J24" s="58" t="s">
        <v>692</v>
      </c>
      <c r="K24" s="58">
        <v>1.5599999999999999E-2</v>
      </c>
      <c r="M24" s="58" t="s">
        <v>690</v>
      </c>
      <c r="N24" s="58" t="s">
        <v>691</v>
      </c>
      <c r="O24" s="58" t="s">
        <v>692</v>
      </c>
      <c r="P24" s="58">
        <v>1.5599999999999999E-2</v>
      </c>
    </row>
    <row r="25" spans="2:16">
      <c r="B25" s="52"/>
      <c r="C25" s="52"/>
      <c r="D25" s="52"/>
      <c r="E25" s="52"/>
      <c r="H25" s="52"/>
      <c r="I25" s="52"/>
      <c r="J25" s="52"/>
      <c r="K25" s="52"/>
      <c r="M25" s="52"/>
      <c r="N25" s="52"/>
      <c r="O25" s="52"/>
      <c r="P25" s="52"/>
    </row>
    <row r="26" spans="2:16">
      <c r="B26" s="377" t="s">
        <v>693</v>
      </c>
      <c r="C26" s="378"/>
      <c r="D26" s="378"/>
      <c r="E26" s="379"/>
      <c r="H26" s="377" t="s">
        <v>693</v>
      </c>
      <c r="I26" s="378"/>
      <c r="J26" s="378"/>
      <c r="K26" s="379"/>
      <c r="M26" s="377" t="s">
        <v>693</v>
      </c>
      <c r="N26" s="378"/>
      <c r="O26" s="378"/>
      <c r="P26" s="379"/>
    </row>
    <row r="27" spans="2:16">
      <c r="B27" s="58" t="s">
        <v>694</v>
      </c>
      <c r="C27" s="58" t="s">
        <v>695</v>
      </c>
      <c r="D27" s="58" t="s">
        <v>696</v>
      </c>
      <c r="E27" s="61">
        <f>E10*((E22*E21)+E23)*E24</f>
        <v>2788.0420141454401</v>
      </c>
      <c r="H27" s="58" t="s">
        <v>694</v>
      </c>
      <c r="I27" s="58" t="s">
        <v>695</v>
      </c>
      <c r="J27" s="58" t="s">
        <v>696</v>
      </c>
      <c r="K27" s="61">
        <f>K10*((K22*K21)+K23)*K24</f>
        <v>2092.6463008651203</v>
      </c>
      <c r="M27" s="58" t="s">
        <v>694</v>
      </c>
      <c r="N27" s="58" t="s">
        <v>695</v>
      </c>
      <c r="O27" s="58" t="s">
        <v>696</v>
      </c>
      <c r="P27" s="61">
        <f>P10*((P22*P21)+P23)*P24</f>
        <v>695.39571328032014</v>
      </c>
    </row>
    <row r="28" spans="2:16">
      <c r="B28" s="58" t="s">
        <v>697</v>
      </c>
      <c r="C28" s="58" t="s">
        <v>698</v>
      </c>
      <c r="D28" s="58" t="s">
        <v>696</v>
      </c>
      <c r="E28" s="61">
        <f>E18*((E22*E21)+E23)*E24</f>
        <v>0</v>
      </c>
      <c r="H28" s="58" t="s">
        <v>697</v>
      </c>
      <c r="I28" s="58" t="s">
        <v>698</v>
      </c>
      <c r="J28" s="58" t="s">
        <v>696</v>
      </c>
      <c r="K28" s="61">
        <f>K18*((K22*K21)+K23)*K24</f>
        <v>0</v>
      </c>
      <c r="M28" s="58" t="s">
        <v>697</v>
      </c>
      <c r="N28" s="58" t="s">
        <v>698</v>
      </c>
      <c r="O28" s="58" t="s">
        <v>696</v>
      </c>
      <c r="P28" s="61">
        <f>P18*((P22*P21)+P23)*P24</f>
        <v>0</v>
      </c>
    </row>
    <row r="29" spans="2:16">
      <c r="B29" s="58" t="s">
        <v>699</v>
      </c>
      <c r="C29" s="58" t="s">
        <v>700</v>
      </c>
      <c r="D29" s="58" t="s">
        <v>658</v>
      </c>
      <c r="E29" s="64">
        <v>0.93989999999999996</v>
      </c>
      <c r="H29" s="58" t="s">
        <v>699</v>
      </c>
      <c r="I29" s="58" t="s">
        <v>700</v>
      </c>
      <c r="J29" s="58" t="s">
        <v>658</v>
      </c>
      <c r="K29" s="64">
        <v>0.93989999999999996</v>
      </c>
      <c r="M29" s="58" t="s">
        <v>699</v>
      </c>
      <c r="N29" s="58" t="s">
        <v>700</v>
      </c>
      <c r="O29" s="58" t="s">
        <v>658</v>
      </c>
      <c r="P29" s="64">
        <v>0.93989999999999996</v>
      </c>
    </row>
    <row r="30" spans="2:16">
      <c r="B30" s="58" t="s">
        <v>701</v>
      </c>
      <c r="C30" s="58" t="s">
        <v>702</v>
      </c>
      <c r="D30" s="58" t="s">
        <v>696</v>
      </c>
      <c r="E30" s="58">
        <v>0</v>
      </c>
      <c r="H30" s="58" t="s">
        <v>701</v>
      </c>
      <c r="I30" s="58" t="s">
        <v>702</v>
      </c>
      <c r="J30" s="58" t="s">
        <v>696</v>
      </c>
      <c r="K30" s="58">
        <v>0</v>
      </c>
      <c r="M30" s="58" t="s">
        <v>701</v>
      </c>
      <c r="N30" s="58" t="s">
        <v>702</v>
      </c>
      <c r="O30" s="58" t="s">
        <v>696</v>
      </c>
      <c r="P30" s="58">
        <v>0</v>
      </c>
    </row>
    <row r="31" spans="2:16">
      <c r="B31" s="58" t="s">
        <v>703</v>
      </c>
      <c r="C31" s="58" t="s">
        <v>704</v>
      </c>
      <c r="D31" s="58" t="s">
        <v>696</v>
      </c>
      <c r="E31" s="61">
        <f>((E27-E28)*E29)-E30</f>
        <v>2620.4806890952991</v>
      </c>
      <c r="H31" s="58" t="s">
        <v>703</v>
      </c>
      <c r="I31" s="58" t="s">
        <v>704</v>
      </c>
      <c r="J31" s="58" t="s">
        <v>696</v>
      </c>
      <c r="K31" s="61">
        <f>((K27-K28)*K29)-K30</f>
        <v>1966.8782581831265</v>
      </c>
      <c r="M31" s="58" t="s">
        <v>703</v>
      </c>
      <c r="N31" s="58" t="s">
        <v>704</v>
      </c>
      <c r="O31" s="58" t="s">
        <v>696</v>
      </c>
      <c r="P31" s="61">
        <f>((P27-P28)*P29)-P30</f>
        <v>653.60243091217285</v>
      </c>
    </row>
    <row r="32" spans="2:16">
      <c r="B32" s="52"/>
      <c r="C32" s="52"/>
      <c r="D32" s="60"/>
      <c r="E32" s="52"/>
      <c r="H32" s="52"/>
      <c r="I32" s="52"/>
      <c r="J32" s="60"/>
      <c r="K32" s="52"/>
      <c r="M32" s="52"/>
      <c r="N32" s="52"/>
      <c r="O32" s="60"/>
      <c r="P32" s="52"/>
    </row>
    <row r="33" spans="2:16" ht="15" customHeight="1">
      <c r="B33" s="377" t="s">
        <v>705</v>
      </c>
      <c r="C33" s="378"/>
      <c r="D33" s="378"/>
      <c r="E33" s="379"/>
      <c r="H33" s="377" t="s">
        <v>705</v>
      </c>
      <c r="I33" s="378"/>
      <c r="J33" s="378"/>
      <c r="K33" s="379"/>
      <c r="M33" s="377" t="s">
        <v>705</v>
      </c>
      <c r="N33" s="378"/>
      <c r="O33" s="378"/>
      <c r="P33" s="379"/>
    </row>
    <row r="34" spans="2:16">
      <c r="B34" s="67" t="s">
        <v>706</v>
      </c>
      <c r="C34" s="58"/>
      <c r="D34" s="68"/>
      <c r="E34" s="69">
        <v>0.91090000000000004</v>
      </c>
      <c r="H34" s="67" t="s">
        <v>706</v>
      </c>
      <c r="I34" s="58"/>
      <c r="J34" s="68"/>
      <c r="K34" s="69">
        <v>0.91090000000000004</v>
      </c>
      <c r="M34" s="67" t="s">
        <v>706</v>
      </c>
      <c r="N34" s="58"/>
      <c r="O34" s="68"/>
      <c r="P34" s="69">
        <v>0.91090000000000004</v>
      </c>
    </row>
    <row r="35" spans="2:16">
      <c r="B35" s="67" t="s">
        <v>707</v>
      </c>
      <c r="C35" s="58" t="s">
        <v>708</v>
      </c>
      <c r="D35" s="68" t="s">
        <v>629</v>
      </c>
      <c r="E35" s="69">
        <f>1-E34</f>
        <v>8.9099999999999957E-2</v>
      </c>
      <c r="H35" s="67" t="s">
        <v>712</v>
      </c>
      <c r="I35" s="58" t="s">
        <v>708</v>
      </c>
      <c r="J35" s="68" t="s">
        <v>629</v>
      </c>
      <c r="K35" s="69">
        <f>1-K34</f>
        <v>8.9099999999999957E-2</v>
      </c>
      <c r="M35" s="67" t="s">
        <v>712</v>
      </c>
      <c r="N35" s="58" t="s">
        <v>708</v>
      </c>
      <c r="O35" s="68" t="s">
        <v>629</v>
      </c>
      <c r="P35" s="69">
        <f>1-P34</f>
        <v>8.9099999999999957E-2</v>
      </c>
    </row>
    <row r="36" spans="2:16">
      <c r="B36" s="70" t="s">
        <v>703</v>
      </c>
      <c r="C36" s="70" t="s">
        <v>710</v>
      </c>
      <c r="D36" s="70" t="s">
        <v>696</v>
      </c>
      <c r="E36" s="71">
        <f>K36+P36</f>
        <v>2386</v>
      </c>
      <c r="H36" s="70" t="s">
        <v>703</v>
      </c>
      <c r="I36" s="70" t="s">
        <v>710</v>
      </c>
      <c r="J36" s="70" t="s">
        <v>696</v>
      </c>
      <c r="K36" s="71">
        <f>ROUNDDOWN(K31*(1-K35),0)</f>
        <v>1791</v>
      </c>
      <c r="M36" s="70" t="s">
        <v>703</v>
      </c>
      <c r="N36" s="70" t="s">
        <v>710</v>
      </c>
      <c r="O36" s="70" t="s">
        <v>696</v>
      </c>
      <c r="P36" s="71">
        <f>ROUNDDOWN(P31*(1-P35),0)</f>
        <v>595</v>
      </c>
    </row>
    <row r="37" spans="2:16">
      <c r="B37" s="72" t="s">
        <v>711</v>
      </c>
      <c r="C37" s="73" t="s">
        <v>710</v>
      </c>
      <c r="D37" s="73" t="s">
        <v>696</v>
      </c>
      <c r="E37" s="74">
        <f>E36</f>
        <v>2386</v>
      </c>
      <c r="H37" s="72" t="s">
        <v>711</v>
      </c>
      <c r="I37" s="73" t="s">
        <v>710</v>
      </c>
      <c r="J37" s="73" t="s">
        <v>696</v>
      </c>
      <c r="K37" s="74">
        <f>K36</f>
        <v>1791</v>
      </c>
      <c r="M37" s="72" t="s">
        <v>711</v>
      </c>
      <c r="N37" s="73" t="s">
        <v>710</v>
      </c>
      <c r="O37" s="73" t="s">
        <v>696</v>
      </c>
      <c r="P37" s="74">
        <f>(P36)</f>
        <v>595</v>
      </c>
    </row>
    <row r="38" spans="2:16">
      <c r="C38" s="382"/>
      <c r="D38" s="382"/>
      <c r="I38" s="382"/>
      <c r="J38" s="382"/>
      <c r="N38" s="382"/>
      <c r="O38" s="382"/>
    </row>
    <row r="41" spans="2:16">
      <c r="E41" s="18"/>
      <c r="K41" s="18"/>
      <c r="P41" s="18"/>
    </row>
  </sheetData>
  <mergeCells count="21">
    <mergeCell ref="B12:E12"/>
    <mergeCell ref="M12:P12"/>
    <mergeCell ref="M20:P20"/>
    <mergeCell ref="M26:P26"/>
    <mergeCell ref="H26:K26"/>
    <mergeCell ref="H12:K12"/>
    <mergeCell ref="H20:K20"/>
    <mergeCell ref="H2:K2"/>
    <mergeCell ref="H4:K4"/>
    <mergeCell ref="M2:P2"/>
    <mergeCell ref="M4:P4"/>
    <mergeCell ref="B2:E2"/>
    <mergeCell ref="B4:E4"/>
    <mergeCell ref="C38:D38"/>
    <mergeCell ref="I38:J38"/>
    <mergeCell ref="N38:O38"/>
    <mergeCell ref="B20:E20"/>
    <mergeCell ref="B26:E26"/>
    <mergeCell ref="B33:E33"/>
    <mergeCell ref="H33:K33"/>
    <mergeCell ref="M33:P33"/>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41"/>
  <sheetViews>
    <sheetView topLeftCell="A4" workbookViewId="0">
      <selection sqref="A1:J1"/>
    </sheetView>
  </sheetViews>
  <sheetFormatPr defaultRowHeight="14.25"/>
  <cols>
    <col min="1" max="1" width="9.140625" style="52"/>
    <col min="2" max="2" width="60.5703125" style="52" bestFit="1" customWidth="1"/>
    <col min="3" max="3" width="18.42578125" style="52" bestFit="1" customWidth="1"/>
    <col min="4" max="4" width="12.42578125" style="52" bestFit="1" customWidth="1"/>
    <col min="5" max="5" width="12.5703125" style="52" customWidth="1"/>
    <col min="6" max="6" width="7.42578125" style="52" customWidth="1"/>
    <col min="7" max="7" width="6.42578125" style="52" customWidth="1"/>
    <col min="8" max="8" width="60.5703125" style="52" bestFit="1" customWidth="1"/>
    <col min="9" max="9" width="18.42578125" style="52" bestFit="1" customWidth="1"/>
    <col min="10" max="10" width="12.42578125" style="52" bestFit="1" customWidth="1"/>
    <col min="11" max="11" width="12.5703125" style="52" customWidth="1"/>
    <col min="12" max="12" width="5" style="52" customWidth="1"/>
    <col min="13" max="13" width="60.5703125" style="52" bestFit="1" customWidth="1"/>
    <col min="14" max="14" width="18.42578125" style="52" bestFit="1" customWidth="1"/>
    <col min="15" max="15" width="12.42578125" style="52" bestFit="1" customWidth="1"/>
    <col min="16" max="16" width="12.5703125" style="52" customWidth="1"/>
    <col min="17" max="16384" width="9.140625" style="52"/>
  </cols>
  <sheetData>
    <row r="2" spans="2:16">
      <c r="B2" s="381" t="s">
        <v>653</v>
      </c>
      <c r="C2" s="381"/>
      <c r="D2" s="381"/>
      <c r="E2" s="381"/>
      <c r="H2" s="381" t="s">
        <v>654</v>
      </c>
      <c r="I2" s="381"/>
      <c r="J2" s="381"/>
      <c r="K2" s="381"/>
      <c r="M2" s="381" t="s">
        <v>742</v>
      </c>
      <c r="N2" s="381"/>
      <c r="O2" s="381"/>
      <c r="P2" s="381"/>
    </row>
    <row r="3" spans="2:16" ht="15" hidden="1" customHeight="1"/>
    <row r="4" spans="2:16" s="56" customFormat="1" ht="15">
      <c r="B4" s="377" t="s">
        <v>655</v>
      </c>
      <c r="C4" s="378"/>
      <c r="D4" s="378"/>
      <c r="E4" s="379"/>
      <c r="H4" s="377" t="s">
        <v>655</v>
      </c>
      <c r="I4" s="378"/>
      <c r="J4" s="378"/>
      <c r="K4" s="379"/>
      <c r="L4" s="57"/>
      <c r="M4" s="377" t="s">
        <v>655</v>
      </c>
      <c r="N4" s="378"/>
      <c r="O4" s="378"/>
      <c r="P4" s="379"/>
    </row>
    <row r="5" spans="2:16">
      <c r="B5" s="58" t="s">
        <v>656</v>
      </c>
      <c r="C5" s="58" t="s">
        <v>657</v>
      </c>
      <c r="D5" s="58" t="s">
        <v>658</v>
      </c>
      <c r="E5" s="59">
        <v>4.5600000000000002E-2</v>
      </c>
      <c r="H5" s="58" t="s">
        <v>656</v>
      </c>
      <c r="I5" s="58" t="s">
        <v>657</v>
      </c>
      <c r="J5" s="58" t="s">
        <v>658</v>
      </c>
      <c r="K5" s="59">
        <v>4.5600000000000002E-2</v>
      </c>
      <c r="L5" s="60"/>
      <c r="M5" s="58" t="s">
        <v>656</v>
      </c>
      <c r="N5" s="58" t="s">
        <v>657</v>
      </c>
      <c r="O5" s="58" t="s">
        <v>658</v>
      </c>
      <c r="P5" s="59">
        <v>4.5600000000000002E-2</v>
      </c>
    </row>
    <row r="6" spans="2:16">
      <c r="B6" s="58" t="s">
        <v>659</v>
      </c>
      <c r="C6" s="58" t="s">
        <v>660</v>
      </c>
      <c r="D6" s="58"/>
      <c r="E6" s="61">
        <f>'Project Technology Days '!S56</f>
        <v>328500</v>
      </c>
      <c r="H6" s="58" t="s">
        <v>659</v>
      </c>
      <c r="I6" s="58" t="s">
        <v>660</v>
      </c>
      <c r="J6" s="58"/>
      <c r="K6" s="61">
        <f>'Project Technology Days '!Q56</f>
        <v>247500</v>
      </c>
      <c r="M6" s="58" t="s">
        <v>659</v>
      </c>
      <c r="N6" s="58" t="s">
        <v>660</v>
      </c>
      <c r="O6" s="58"/>
      <c r="P6" s="61">
        <f>'Project Technology Days '!R56</f>
        <v>81000</v>
      </c>
    </row>
    <row r="7" spans="2:16">
      <c r="B7" s="58" t="s">
        <v>661</v>
      </c>
      <c r="C7" s="58" t="s">
        <v>662</v>
      </c>
      <c r="D7" s="58" t="s">
        <v>663</v>
      </c>
      <c r="E7" s="62">
        <v>4.0000000000000002E-4</v>
      </c>
      <c r="H7" s="58" t="s">
        <v>661</v>
      </c>
      <c r="I7" s="58" t="s">
        <v>662</v>
      </c>
      <c r="J7" s="58" t="s">
        <v>663</v>
      </c>
      <c r="K7" s="62">
        <v>4.0000000000000002E-4</v>
      </c>
      <c r="M7" s="58" t="s">
        <v>661</v>
      </c>
      <c r="N7" s="58" t="s">
        <v>662</v>
      </c>
      <c r="O7" s="58" t="s">
        <v>663</v>
      </c>
      <c r="P7" s="62">
        <v>4.0000000000000002E-4</v>
      </c>
    </row>
    <row r="8" spans="2:16" ht="28.5">
      <c r="B8" s="63" t="s">
        <v>664</v>
      </c>
      <c r="C8" s="58" t="s">
        <v>665</v>
      </c>
      <c r="D8" s="58" t="s">
        <v>666</v>
      </c>
      <c r="E8" s="58">
        <v>7.5</v>
      </c>
      <c r="H8" s="63" t="s">
        <v>664</v>
      </c>
      <c r="I8" s="58" t="s">
        <v>665</v>
      </c>
      <c r="J8" s="58" t="s">
        <v>666</v>
      </c>
      <c r="K8" s="58">
        <v>7.5</v>
      </c>
      <c r="M8" s="63" t="s">
        <v>664</v>
      </c>
      <c r="N8" s="58" t="s">
        <v>665</v>
      </c>
      <c r="O8" s="58" t="s">
        <v>666</v>
      </c>
      <c r="P8" s="58">
        <v>7.5</v>
      </c>
    </row>
    <row r="9" spans="2:16" ht="28.5">
      <c r="B9" s="63" t="s">
        <v>667</v>
      </c>
      <c r="C9" s="58" t="s">
        <v>668</v>
      </c>
      <c r="D9" s="58" t="s">
        <v>666</v>
      </c>
      <c r="E9" s="58">
        <v>0</v>
      </c>
      <c r="H9" s="63" t="s">
        <v>667</v>
      </c>
      <c r="I9" s="58" t="s">
        <v>668</v>
      </c>
      <c r="J9" s="58" t="s">
        <v>666</v>
      </c>
      <c r="K9" s="58">
        <v>0</v>
      </c>
      <c r="M9" s="63" t="s">
        <v>667</v>
      </c>
      <c r="N9" s="58" t="s">
        <v>668</v>
      </c>
      <c r="O9" s="58" t="s">
        <v>666</v>
      </c>
      <c r="P9" s="58">
        <v>0</v>
      </c>
    </row>
    <row r="10" spans="2:16">
      <c r="B10" s="58" t="s">
        <v>669</v>
      </c>
      <c r="C10" s="58" t="s">
        <v>670</v>
      </c>
      <c r="D10" s="58" t="s">
        <v>671</v>
      </c>
      <c r="E10" s="64">
        <f>(1-E5)*E6*E7*(E8+E9)</f>
        <v>940.5612000000001</v>
      </c>
      <c r="H10" s="58" t="s">
        <v>669</v>
      </c>
      <c r="I10" s="58" t="s">
        <v>670</v>
      </c>
      <c r="J10" s="58" t="s">
        <v>671</v>
      </c>
      <c r="K10" s="64">
        <f>(1-K5)*K6*K7*(K8+K9)</f>
        <v>708.64200000000005</v>
      </c>
      <c r="M10" s="58" t="s">
        <v>669</v>
      </c>
      <c r="N10" s="58" t="s">
        <v>670</v>
      </c>
      <c r="O10" s="58" t="s">
        <v>671</v>
      </c>
      <c r="P10" s="64">
        <f>(1-P5)*P6*P7*(P8+P9)</f>
        <v>231.91920000000005</v>
      </c>
    </row>
    <row r="12" spans="2:16">
      <c r="B12" s="377" t="s">
        <v>672</v>
      </c>
      <c r="C12" s="378"/>
      <c r="D12" s="378"/>
      <c r="E12" s="379"/>
      <c r="H12" s="377" t="s">
        <v>672</v>
      </c>
      <c r="I12" s="378"/>
      <c r="J12" s="378"/>
      <c r="K12" s="379"/>
      <c r="M12" s="377" t="s">
        <v>672</v>
      </c>
      <c r="N12" s="378"/>
      <c r="O12" s="378"/>
      <c r="P12" s="379"/>
    </row>
    <row r="13" spans="2:16">
      <c r="B13" s="58" t="s">
        <v>673</v>
      </c>
      <c r="C13" s="58" t="s">
        <v>657</v>
      </c>
      <c r="D13" s="58" t="s">
        <v>658</v>
      </c>
      <c r="E13" s="58">
        <f>E5</f>
        <v>4.5600000000000002E-2</v>
      </c>
      <c r="H13" s="58" t="s">
        <v>673</v>
      </c>
      <c r="I13" s="58" t="s">
        <v>657</v>
      </c>
      <c r="J13" s="58" t="s">
        <v>658</v>
      </c>
      <c r="K13" s="58">
        <f>K5</f>
        <v>4.5600000000000002E-2</v>
      </c>
      <c r="M13" s="58" t="s">
        <v>673</v>
      </c>
      <c r="N13" s="58" t="s">
        <v>657</v>
      </c>
      <c r="O13" s="58" t="s">
        <v>658</v>
      </c>
      <c r="P13" s="58">
        <f>P5</f>
        <v>4.5600000000000002E-2</v>
      </c>
    </row>
    <row r="14" spans="2:16">
      <c r="B14" s="58" t="s">
        <v>659</v>
      </c>
      <c r="C14" s="58" t="s">
        <v>660</v>
      </c>
      <c r="D14" s="58"/>
      <c r="E14" s="61">
        <f>E6</f>
        <v>328500</v>
      </c>
      <c r="H14" s="58" t="s">
        <v>659</v>
      </c>
      <c r="I14" s="58" t="s">
        <v>660</v>
      </c>
      <c r="J14" s="58"/>
      <c r="K14" s="61">
        <f>K6</f>
        <v>247500</v>
      </c>
      <c r="M14" s="58" t="s">
        <v>659</v>
      </c>
      <c r="N14" s="58" t="s">
        <v>660</v>
      </c>
      <c r="O14" s="58"/>
      <c r="P14" s="61">
        <f>P6</f>
        <v>81000</v>
      </c>
    </row>
    <row r="15" spans="2:16">
      <c r="B15" s="58" t="s">
        <v>674</v>
      </c>
      <c r="C15" s="58" t="s">
        <v>675</v>
      </c>
      <c r="D15" s="58" t="s">
        <v>663</v>
      </c>
      <c r="E15" s="62">
        <f>E7</f>
        <v>4.0000000000000002E-4</v>
      </c>
      <c r="H15" s="58" t="s">
        <v>674</v>
      </c>
      <c r="I15" s="58" t="s">
        <v>675</v>
      </c>
      <c r="J15" s="58" t="s">
        <v>663</v>
      </c>
      <c r="K15" s="62">
        <f>K7</f>
        <v>4.0000000000000002E-4</v>
      </c>
      <c r="M15" s="58" t="s">
        <v>674</v>
      </c>
      <c r="N15" s="58" t="s">
        <v>675</v>
      </c>
      <c r="O15" s="58" t="s">
        <v>663</v>
      </c>
      <c r="P15" s="62">
        <f>P7</f>
        <v>4.0000000000000002E-4</v>
      </c>
    </row>
    <row r="16" spans="2:16">
      <c r="B16" s="58" t="s">
        <v>676</v>
      </c>
      <c r="C16" s="58" t="s">
        <v>890</v>
      </c>
      <c r="D16" s="58" t="s">
        <v>666</v>
      </c>
      <c r="E16" s="58">
        <v>0</v>
      </c>
      <c r="H16" s="58" t="s">
        <v>676</v>
      </c>
      <c r="I16" s="58" t="s">
        <v>890</v>
      </c>
      <c r="J16" s="58" t="s">
        <v>666</v>
      </c>
      <c r="K16" s="58">
        <v>0</v>
      </c>
      <c r="M16" s="58" t="s">
        <v>676</v>
      </c>
      <c r="N16" s="58" t="s">
        <v>890</v>
      </c>
      <c r="O16" s="58" t="s">
        <v>666</v>
      </c>
      <c r="P16" s="58">
        <v>0</v>
      </c>
    </row>
    <row r="17" spans="2:16">
      <c r="B17" s="58" t="s">
        <v>677</v>
      </c>
      <c r="C17" s="58" t="s">
        <v>678</v>
      </c>
      <c r="D17" s="58" t="s">
        <v>666</v>
      </c>
      <c r="E17" s="64">
        <v>0</v>
      </c>
      <c r="H17" s="58" t="s">
        <v>677</v>
      </c>
      <c r="I17" s="58" t="s">
        <v>678</v>
      </c>
      <c r="J17" s="58" t="s">
        <v>666</v>
      </c>
      <c r="K17" s="64">
        <v>0</v>
      </c>
      <c r="M17" s="58" t="s">
        <v>677</v>
      </c>
      <c r="N17" s="58" t="s">
        <v>678</v>
      </c>
      <c r="O17" s="58" t="s">
        <v>666</v>
      </c>
      <c r="P17" s="64">
        <v>0</v>
      </c>
    </row>
    <row r="18" spans="2:16">
      <c r="B18" s="58" t="s">
        <v>679</v>
      </c>
      <c r="C18" s="58" t="s">
        <v>680</v>
      </c>
      <c r="D18" s="58" t="s">
        <v>671</v>
      </c>
      <c r="E18" s="65">
        <f>(1-E13)*E14*E15*(E16+E17)</f>
        <v>0</v>
      </c>
      <c r="H18" s="58" t="s">
        <v>679</v>
      </c>
      <c r="I18" s="58" t="s">
        <v>680</v>
      </c>
      <c r="J18" s="58" t="s">
        <v>671</v>
      </c>
      <c r="K18" s="65">
        <f>(1-K13)*K14*K15*(K16+K17)</f>
        <v>0</v>
      </c>
      <c r="M18" s="58" t="s">
        <v>679</v>
      </c>
      <c r="N18" s="58" t="s">
        <v>680</v>
      </c>
      <c r="O18" s="58" t="s">
        <v>671</v>
      </c>
      <c r="P18" s="65">
        <f>(1-P13)*P14*P15*(P16+P17)</f>
        <v>0</v>
      </c>
    </row>
    <row r="20" spans="2:16">
      <c r="B20" s="377" t="s">
        <v>681</v>
      </c>
      <c r="C20" s="378"/>
      <c r="D20" s="378"/>
      <c r="E20" s="379"/>
      <c r="H20" s="377" t="s">
        <v>681</v>
      </c>
      <c r="I20" s="378"/>
      <c r="J20" s="378"/>
      <c r="K20" s="379"/>
      <c r="M20" s="377" t="s">
        <v>681</v>
      </c>
      <c r="N20" s="378"/>
      <c r="O20" s="378"/>
      <c r="P20" s="379"/>
    </row>
    <row r="21" spans="2:16">
      <c r="B21" s="63" t="s">
        <v>682</v>
      </c>
      <c r="C21" s="58" t="s">
        <v>682</v>
      </c>
      <c r="D21" s="58" t="s">
        <v>683</v>
      </c>
      <c r="E21" s="66">
        <v>0.89</v>
      </c>
      <c r="H21" s="63" t="s">
        <v>682</v>
      </c>
      <c r="I21" s="58" t="s">
        <v>682</v>
      </c>
      <c r="J21" s="58" t="s">
        <v>683</v>
      </c>
      <c r="K21" s="66">
        <v>0.89</v>
      </c>
      <c r="M21" s="63" t="s">
        <v>682</v>
      </c>
      <c r="N21" s="58" t="s">
        <v>682</v>
      </c>
      <c r="O21" s="58" t="s">
        <v>683</v>
      </c>
      <c r="P21" s="66">
        <v>0.89</v>
      </c>
    </row>
    <row r="22" spans="2:16">
      <c r="B22" s="58" t="s">
        <v>684</v>
      </c>
      <c r="C22" s="58" t="s">
        <v>685</v>
      </c>
      <c r="D22" s="58" t="s">
        <v>686</v>
      </c>
      <c r="E22" s="58">
        <v>112</v>
      </c>
      <c r="H22" s="58" t="s">
        <v>684</v>
      </c>
      <c r="I22" s="58" t="s">
        <v>685</v>
      </c>
      <c r="J22" s="58" t="s">
        <v>686</v>
      </c>
      <c r="K22" s="58">
        <v>112</v>
      </c>
      <c r="M22" s="58" t="s">
        <v>684</v>
      </c>
      <c r="N22" s="58" t="s">
        <v>685</v>
      </c>
      <c r="O22" s="58" t="s">
        <v>686</v>
      </c>
      <c r="P22" s="58">
        <v>112</v>
      </c>
    </row>
    <row r="23" spans="2:16">
      <c r="B23" s="58" t="s">
        <v>687</v>
      </c>
      <c r="C23" s="58" t="s">
        <v>688</v>
      </c>
      <c r="D23" s="58" t="s">
        <v>689</v>
      </c>
      <c r="E23" s="58">
        <v>9.4600000000000009</v>
      </c>
      <c r="H23" s="58" t="s">
        <v>687</v>
      </c>
      <c r="I23" s="58" t="s">
        <v>688</v>
      </c>
      <c r="J23" s="58" t="s">
        <v>689</v>
      </c>
      <c r="K23" s="58">
        <v>9.4600000000000009</v>
      </c>
      <c r="M23" s="58" t="s">
        <v>687</v>
      </c>
      <c r="N23" s="58" t="s">
        <v>688</v>
      </c>
      <c r="O23" s="58" t="s">
        <v>689</v>
      </c>
      <c r="P23" s="58">
        <v>9.4600000000000009</v>
      </c>
    </row>
    <row r="24" spans="2:16">
      <c r="B24" s="58" t="s">
        <v>690</v>
      </c>
      <c r="C24" s="58" t="s">
        <v>691</v>
      </c>
      <c r="D24" s="58" t="s">
        <v>692</v>
      </c>
      <c r="E24" s="58">
        <v>1.5599999999999999E-2</v>
      </c>
      <c r="H24" s="58" t="s">
        <v>690</v>
      </c>
      <c r="I24" s="58" t="s">
        <v>691</v>
      </c>
      <c r="J24" s="58" t="s">
        <v>692</v>
      </c>
      <c r="K24" s="58">
        <v>1.5599999999999999E-2</v>
      </c>
      <c r="M24" s="58" t="s">
        <v>690</v>
      </c>
      <c r="N24" s="58" t="s">
        <v>691</v>
      </c>
      <c r="O24" s="58" t="s">
        <v>692</v>
      </c>
      <c r="P24" s="58">
        <v>1.5599999999999999E-2</v>
      </c>
    </row>
    <row r="26" spans="2:16">
      <c r="B26" s="377" t="s">
        <v>693</v>
      </c>
      <c r="C26" s="378"/>
      <c r="D26" s="378"/>
      <c r="E26" s="379"/>
      <c r="H26" s="377" t="s">
        <v>693</v>
      </c>
      <c r="I26" s="378"/>
      <c r="J26" s="378"/>
      <c r="K26" s="379"/>
      <c r="M26" s="377" t="s">
        <v>693</v>
      </c>
      <c r="N26" s="378"/>
      <c r="O26" s="378"/>
      <c r="P26" s="379"/>
    </row>
    <row r="27" spans="2:16">
      <c r="B27" s="58" t="s">
        <v>694</v>
      </c>
      <c r="C27" s="58" t="s">
        <v>695</v>
      </c>
      <c r="D27" s="58" t="s">
        <v>696</v>
      </c>
      <c r="E27" s="61">
        <f>E10*((E22*E21)+E23)*E24</f>
        <v>1601.3844501408003</v>
      </c>
      <c r="H27" s="58" t="s">
        <v>694</v>
      </c>
      <c r="I27" s="58" t="s">
        <v>695</v>
      </c>
      <c r="J27" s="58" t="s">
        <v>696</v>
      </c>
      <c r="K27" s="61">
        <f>K10*((K22*K21)+K23)*K24</f>
        <v>1206.5225309280002</v>
      </c>
      <c r="M27" s="58" t="s">
        <v>694</v>
      </c>
      <c r="N27" s="58" t="s">
        <v>695</v>
      </c>
      <c r="O27" s="58" t="s">
        <v>696</v>
      </c>
      <c r="P27" s="61">
        <f>P10*((P22*P21)+P23)*P24</f>
        <v>394.8619192128001</v>
      </c>
    </row>
    <row r="28" spans="2:16">
      <c r="B28" s="58" t="s">
        <v>697</v>
      </c>
      <c r="C28" s="58" t="s">
        <v>698</v>
      </c>
      <c r="D28" s="58" t="s">
        <v>696</v>
      </c>
      <c r="E28" s="61">
        <f>E18*((E22*E21)+E23)*E24</f>
        <v>0</v>
      </c>
      <c r="H28" s="58" t="s">
        <v>697</v>
      </c>
      <c r="I28" s="58" t="s">
        <v>698</v>
      </c>
      <c r="J28" s="58" t="s">
        <v>696</v>
      </c>
      <c r="K28" s="61">
        <f>K18*((K22*K21)+K23)*K24</f>
        <v>0</v>
      </c>
      <c r="M28" s="58" t="s">
        <v>697</v>
      </c>
      <c r="N28" s="58" t="s">
        <v>698</v>
      </c>
      <c r="O28" s="58" t="s">
        <v>696</v>
      </c>
      <c r="P28" s="61">
        <f>P18*((P22*P21)+P23)*P24</f>
        <v>0</v>
      </c>
    </row>
    <row r="29" spans="2:16">
      <c r="B29" s="58" t="s">
        <v>699</v>
      </c>
      <c r="C29" s="58" t="s">
        <v>700</v>
      </c>
      <c r="D29" s="58" t="s">
        <v>658</v>
      </c>
      <c r="E29" s="64">
        <v>0.93989999999999996</v>
      </c>
      <c r="H29" s="58" t="s">
        <v>699</v>
      </c>
      <c r="I29" s="58" t="s">
        <v>700</v>
      </c>
      <c r="J29" s="58" t="s">
        <v>658</v>
      </c>
      <c r="K29" s="64">
        <v>0.93989999999999996</v>
      </c>
      <c r="M29" s="58" t="s">
        <v>699</v>
      </c>
      <c r="N29" s="58" t="s">
        <v>700</v>
      </c>
      <c r="O29" s="58" t="s">
        <v>658</v>
      </c>
      <c r="P29" s="64">
        <v>0.93989999999999996</v>
      </c>
    </row>
    <row r="30" spans="2:16">
      <c r="B30" s="58" t="s">
        <v>701</v>
      </c>
      <c r="C30" s="58" t="s">
        <v>702</v>
      </c>
      <c r="D30" s="58" t="s">
        <v>696</v>
      </c>
      <c r="E30" s="58">
        <v>0</v>
      </c>
      <c r="H30" s="58" t="s">
        <v>701</v>
      </c>
      <c r="I30" s="58" t="s">
        <v>702</v>
      </c>
      <c r="J30" s="58" t="s">
        <v>696</v>
      </c>
      <c r="K30" s="58">
        <v>0</v>
      </c>
      <c r="M30" s="58" t="s">
        <v>701</v>
      </c>
      <c r="N30" s="58" t="s">
        <v>702</v>
      </c>
      <c r="O30" s="58" t="s">
        <v>696</v>
      </c>
      <c r="P30" s="58">
        <v>0</v>
      </c>
    </row>
    <row r="31" spans="2:16">
      <c r="B31" s="58" t="s">
        <v>703</v>
      </c>
      <c r="C31" s="58" t="s">
        <v>704</v>
      </c>
      <c r="D31" s="58" t="s">
        <v>696</v>
      </c>
      <c r="E31" s="61">
        <f>((E27-E28)*E29)-E30</f>
        <v>1505.141244687338</v>
      </c>
      <c r="H31" s="58" t="s">
        <v>703</v>
      </c>
      <c r="I31" s="58" t="s">
        <v>704</v>
      </c>
      <c r="J31" s="58" t="s">
        <v>696</v>
      </c>
      <c r="K31" s="61">
        <f>((K27-K28)*K29)-K30</f>
        <v>1134.0105268192274</v>
      </c>
      <c r="M31" s="58" t="s">
        <v>703</v>
      </c>
      <c r="N31" s="58" t="s">
        <v>704</v>
      </c>
      <c r="O31" s="58" t="s">
        <v>696</v>
      </c>
      <c r="P31" s="61">
        <f>((P27-P28)*P29)-P30</f>
        <v>371.13071786811082</v>
      </c>
    </row>
    <row r="32" spans="2:16">
      <c r="D32" s="60"/>
      <c r="J32" s="60"/>
      <c r="O32" s="60"/>
    </row>
    <row r="33" spans="2:16" ht="15" customHeight="1">
      <c r="B33" s="377" t="s">
        <v>705</v>
      </c>
      <c r="C33" s="378"/>
      <c r="D33" s="378"/>
      <c r="E33" s="379"/>
      <c r="H33" s="377" t="s">
        <v>705</v>
      </c>
      <c r="I33" s="378"/>
      <c r="J33" s="378"/>
      <c r="K33" s="379"/>
      <c r="M33" s="377" t="s">
        <v>705</v>
      </c>
      <c r="N33" s="378"/>
      <c r="O33" s="378"/>
      <c r="P33" s="379"/>
    </row>
    <row r="34" spans="2:16">
      <c r="B34" s="67" t="s">
        <v>706</v>
      </c>
      <c r="C34" s="58"/>
      <c r="D34" s="68"/>
      <c r="E34" s="69">
        <v>0.91090000000000004</v>
      </c>
      <c r="H34" s="67" t="s">
        <v>706</v>
      </c>
      <c r="I34" s="58"/>
      <c r="J34" s="68"/>
      <c r="K34" s="69">
        <v>0.91090000000000004</v>
      </c>
      <c r="M34" s="67" t="s">
        <v>706</v>
      </c>
      <c r="N34" s="58"/>
      <c r="O34" s="68"/>
      <c r="P34" s="69">
        <v>0.91090000000000004</v>
      </c>
    </row>
    <row r="35" spans="2:16" ht="15">
      <c r="B35" s="67" t="s">
        <v>707</v>
      </c>
      <c r="C35" s="58" t="s">
        <v>708</v>
      </c>
      <c r="D35" s="68" t="s">
        <v>629</v>
      </c>
      <c r="E35" s="69">
        <f>1-E34</f>
        <v>8.9099999999999957E-2</v>
      </c>
      <c r="H35" s="67" t="s">
        <v>709</v>
      </c>
      <c r="I35" s="58" t="s">
        <v>708</v>
      </c>
      <c r="J35" s="68" t="s">
        <v>629</v>
      </c>
      <c r="K35" s="69">
        <f>1-K34</f>
        <v>8.9099999999999957E-2</v>
      </c>
      <c r="M35" s="67" t="s">
        <v>709</v>
      </c>
      <c r="N35" s="58" t="s">
        <v>708</v>
      </c>
      <c r="O35" s="68" t="s">
        <v>629</v>
      </c>
      <c r="P35" s="69">
        <f>1-P34</f>
        <v>8.9099999999999957E-2</v>
      </c>
    </row>
    <row r="36" spans="2:16">
      <c r="B36" s="70" t="s">
        <v>703</v>
      </c>
      <c r="C36" s="70" t="s">
        <v>710</v>
      </c>
      <c r="D36" s="70" t="s">
        <v>696</v>
      </c>
      <c r="E36" s="71">
        <f>K36+P36</f>
        <v>1370</v>
      </c>
      <c r="H36" s="70" t="s">
        <v>703</v>
      </c>
      <c r="I36" s="70" t="s">
        <v>710</v>
      </c>
      <c r="J36" s="70" t="s">
        <v>696</v>
      </c>
      <c r="K36" s="71">
        <f>ROUNDDOWN(K31*(1-K35),0)</f>
        <v>1032</v>
      </c>
      <c r="M36" s="70" t="s">
        <v>703</v>
      </c>
      <c r="N36" s="70" t="s">
        <v>710</v>
      </c>
      <c r="O36" s="70" t="s">
        <v>696</v>
      </c>
      <c r="P36" s="71">
        <f>ROUNDDOWN(P31*(1-P35),0)</f>
        <v>338</v>
      </c>
    </row>
    <row r="37" spans="2:16">
      <c r="B37" s="72" t="s">
        <v>711</v>
      </c>
      <c r="C37" s="73" t="s">
        <v>710</v>
      </c>
      <c r="D37" s="73" t="s">
        <v>696</v>
      </c>
      <c r="E37" s="74">
        <f>K37+P37</f>
        <v>1370</v>
      </c>
      <c r="H37" s="72" t="s">
        <v>711</v>
      </c>
      <c r="I37" s="73" t="s">
        <v>710</v>
      </c>
      <c r="J37" s="73" t="s">
        <v>696</v>
      </c>
      <c r="K37" s="74">
        <f>K36</f>
        <v>1032</v>
      </c>
      <c r="M37" s="72" t="s">
        <v>711</v>
      </c>
      <c r="N37" s="73" t="s">
        <v>710</v>
      </c>
      <c r="O37" s="73" t="s">
        <v>696</v>
      </c>
      <c r="P37" s="74">
        <f>P36</f>
        <v>338</v>
      </c>
    </row>
    <row r="38" spans="2:16">
      <c r="C38" s="380"/>
      <c r="D38" s="380"/>
      <c r="F38" s="134"/>
      <c r="I38" s="380"/>
      <c r="J38" s="380"/>
      <c r="N38" s="380"/>
      <c r="O38" s="380"/>
    </row>
    <row r="41" spans="2:16">
      <c r="E41" s="75"/>
      <c r="K41" s="75"/>
      <c r="P41" s="75"/>
    </row>
  </sheetData>
  <mergeCells count="21">
    <mergeCell ref="B12:E12"/>
    <mergeCell ref="M12:P12"/>
    <mergeCell ref="M20:P20"/>
    <mergeCell ref="M26:P26"/>
    <mergeCell ref="H26:K26"/>
    <mergeCell ref="H12:K12"/>
    <mergeCell ref="H20:K20"/>
    <mergeCell ref="H2:K2"/>
    <mergeCell ref="H4:K4"/>
    <mergeCell ref="M2:P2"/>
    <mergeCell ref="M4:P4"/>
    <mergeCell ref="B2:E2"/>
    <mergeCell ref="B4:E4"/>
    <mergeCell ref="C38:D38"/>
    <mergeCell ref="I38:J38"/>
    <mergeCell ref="N38:O38"/>
    <mergeCell ref="B20:E20"/>
    <mergeCell ref="B26:E26"/>
    <mergeCell ref="B33:E33"/>
    <mergeCell ref="H33:K33"/>
    <mergeCell ref="M33:P3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6CC23-4539-4B7E-83D2-403E9816F764}">
  <dimension ref="A1:AA212"/>
  <sheetViews>
    <sheetView topLeftCell="A193" workbookViewId="0">
      <selection activeCell="C211" sqref="C211"/>
    </sheetView>
  </sheetViews>
  <sheetFormatPr defaultColWidth="9.140625" defaultRowHeight="15"/>
  <cols>
    <col min="1" max="1" width="7.140625" style="84" customWidth="1"/>
    <col min="2" max="2" width="15.85546875" style="84" customWidth="1"/>
    <col min="3" max="3" width="28" style="84" customWidth="1"/>
    <col min="4" max="4" width="18.140625" style="84" customWidth="1"/>
    <col min="5" max="5" width="16.5703125" style="84" customWidth="1"/>
    <col min="6" max="6" width="15.85546875" style="84" customWidth="1"/>
    <col min="7" max="7" width="16.42578125" style="84" customWidth="1"/>
    <col min="8" max="8" width="17.5703125" style="84" customWidth="1"/>
    <col min="9" max="9" width="15.28515625" style="84" customWidth="1"/>
    <col min="10" max="10" width="5.5703125" style="84" customWidth="1"/>
    <col min="11" max="11" width="19.28515625" style="84" customWidth="1"/>
    <col min="12" max="13" width="17.140625" style="84" customWidth="1"/>
    <col min="14" max="14" width="18.85546875" style="84" customWidth="1"/>
    <col min="15" max="20" width="17.140625" style="84" customWidth="1"/>
    <col min="21" max="21" width="35.85546875" style="84" customWidth="1"/>
    <col min="22" max="22" width="17.140625" style="84" customWidth="1"/>
    <col min="23" max="23" width="26.85546875" style="84" customWidth="1"/>
    <col min="24" max="24" width="18.42578125" style="84" customWidth="1"/>
    <col min="25" max="25" width="20.28515625" style="84" customWidth="1"/>
    <col min="26" max="26" width="35" style="84" customWidth="1"/>
    <col min="27" max="27" width="26.28515625" style="84" customWidth="1"/>
    <col min="28" max="28" width="23.140625" style="84" customWidth="1"/>
    <col min="29" max="29" width="9.140625" style="84" customWidth="1"/>
    <col min="30" max="16384" width="9.140625" style="84"/>
  </cols>
  <sheetData>
    <row r="1" spans="1:24">
      <c r="B1" s="325" t="s">
        <v>583</v>
      </c>
      <c r="C1" s="325"/>
      <c r="D1" s="325"/>
      <c r="E1" s="325"/>
      <c r="F1" s="325"/>
      <c r="G1" s="325"/>
      <c r="H1" s="325"/>
      <c r="I1" s="325"/>
      <c r="K1" s="326" t="s">
        <v>715</v>
      </c>
      <c r="L1" s="326"/>
      <c r="M1" s="326"/>
      <c r="N1" s="326"/>
      <c r="O1" s="326"/>
      <c r="P1" s="326"/>
      <c r="Q1" s="327" t="s">
        <v>716</v>
      </c>
      <c r="R1" s="327"/>
      <c r="S1" s="327"/>
    </row>
    <row r="2" spans="1:24" s="135" customFormat="1" ht="30">
      <c r="B2" s="136" t="s">
        <v>28</v>
      </c>
      <c r="C2" s="137" t="s">
        <v>587</v>
      </c>
      <c r="D2" s="137" t="s">
        <v>717</v>
      </c>
      <c r="E2" s="137" t="s">
        <v>30</v>
      </c>
      <c r="F2" s="137" t="s">
        <v>31</v>
      </c>
      <c r="G2" s="137" t="s">
        <v>32</v>
      </c>
      <c r="H2" s="136" t="s">
        <v>822</v>
      </c>
      <c r="I2" s="136" t="s">
        <v>718</v>
      </c>
      <c r="J2" s="138"/>
      <c r="K2" s="139" t="s">
        <v>719</v>
      </c>
      <c r="L2" s="139" t="s">
        <v>720</v>
      </c>
      <c r="M2" s="139" t="s">
        <v>721</v>
      </c>
      <c r="N2" s="139" t="s">
        <v>752</v>
      </c>
      <c r="O2" s="139" t="s">
        <v>753</v>
      </c>
      <c r="P2" s="139" t="s">
        <v>754</v>
      </c>
      <c r="Q2" s="139" t="s">
        <v>33</v>
      </c>
      <c r="R2" s="139" t="s">
        <v>755</v>
      </c>
      <c r="S2" s="139" t="s">
        <v>34</v>
      </c>
      <c r="T2" s="138"/>
      <c r="U2" s="114"/>
      <c r="V2" s="11"/>
      <c r="W2" s="138"/>
    </row>
    <row r="3" spans="1:24" s="10" customFormat="1" ht="15.75" thickBot="1">
      <c r="B3" s="138"/>
      <c r="C3" s="138"/>
      <c r="D3" s="138"/>
      <c r="E3" s="138"/>
      <c r="F3" s="138"/>
      <c r="G3" s="138"/>
      <c r="H3" s="138"/>
      <c r="I3" s="138"/>
      <c r="J3" s="138"/>
      <c r="K3" s="138"/>
      <c r="L3" s="138"/>
      <c r="M3" s="138"/>
      <c r="N3" s="138"/>
      <c r="O3" s="138"/>
      <c r="P3" s="138"/>
      <c r="Q3" s="138"/>
      <c r="R3" s="138"/>
      <c r="S3" s="138"/>
      <c r="T3" s="138"/>
    </row>
    <row r="4" spans="1:24" ht="15" customHeight="1">
      <c r="A4" s="330" t="s">
        <v>35</v>
      </c>
      <c r="B4" s="154" t="s">
        <v>36</v>
      </c>
      <c r="C4" s="3" t="s">
        <v>37</v>
      </c>
      <c r="D4" s="173">
        <v>42720</v>
      </c>
      <c r="E4" s="14" t="s">
        <v>38</v>
      </c>
      <c r="F4" s="87">
        <v>5.2113500000000004</v>
      </c>
      <c r="G4" s="87">
        <v>25.94</v>
      </c>
      <c r="H4" s="316">
        <f>'HH Lists'!E4</f>
        <v>323</v>
      </c>
      <c r="I4" s="319">
        <f>IF(H4&gt;300,300,H4)</f>
        <v>300</v>
      </c>
      <c r="J4" s="7"/>
      <c r="K4" s="140">
        <f>($V$4-$V$7)+1</f>
        <v>275</v>
      </c>
      <c r="L4" s="140">
        <f>K4-M4</f>
        <v>275</v>
      </c>
      <c r="M4" s="141">
        <f>'BH Failure Data (WQT &amp; Repair)'!G4+'BH Failure Data (WQT &amp; Repair)'!H4</f>
        <v>0</v>
      </c>
      <c r="N4" s="140">
        <f>($V$8-$V$5)+1</f>
        <v>90</v>
      </c>
      <c r="O4" s="140">
        <f>N4-P4</f>
        <v>90</v>
      </c>
      <c r="P4" s="141">
        <f>'BH Failure Data (WQT &amp; Repair)'!I4+'BH Failure Data (WQT &amp; Repair)'!J4</f>
        <v>0</v>
      </c>
      <c r="Q4" s="142">
        <f>I4*L4</f>
        <v>82500</v>
      </c>
      <c r="R4" s="142">
        <f>I4*O4</f>
        <v>27000</v>
      </c>
      <c r="S4" s="142">
        <f>Q4+R4</f>
        <v>109500</v>
      </c>
      <c r="T4" s="7"/>
      <c r="U4" s="115" t="s">
        <v>728</v>
      </c>
      <c r="V4" s="85">
        <v>44561</v>
      </c>
    </row>
    <row r="5" spans="1:24">
      <c r="A5" s="331"/>
      <c r="B5" s="15" t="s">
        <v>39</v>
      </c>
      <c r="C5" s="3" t="s">
        <v>40</v>
      </c>
      <c r="D5" s="173">
        <v>42720</v>
      </c>
      <c r="E5" s="14" t="s">
        <v>38</v>
      </c>
      <c r="F5" s="87">
        <v>5.2423299999999999</v>
      </c>
      <c r="G5" s="87">
        <v>25.581499999999998</v>
      </c>
      <c r="H5" s="316">
        <f>'HH Lists'!E5</f>
        <v>236</v>
      </c>
      <c r="I5" s="319">
        <f t="shared" ref="I5:I13" si="0">IF(H5&gt;300,300,H5)</f>
        <v>236</v>
      </c>
      <c r="J5" s="7"/>
      <c r="K5" s="140">
        <f t="shared" ref="K5:K68" si="1">($V$4-$V$7)+1</f>
        <v>275</v>
      </c>
      <c r="L5" s="140">
        <f>K5-M5</f>
        <v>0</v>
      </c>
      <c r="M5" s="141">
        <f>'BH Failure Data (WQT &amp; Repair)'!G5+'BH Failure Data (WQT &amp; Repair)'!H5</f>
        <v>275</v>
      </c>
      <c r="N5" s="140">
        <f t="shared" ref="N5:N68" si="2">($V$8-$V$5)+1</f>
        <v>90</v>
      </c>
      <c r="O5" s="140">
        <f t="shared" ref="O5:O68" si="3">N5-P5</f>
        <v>0</v>
      </c>
      <c r="P5" s="141">
        <f>'BH Failure Data (WQT &amp; Repair)'!I5+'BH Failure Data (WQT &amp; Repair)'!J5</f>
        <v>90</v>
      </c>
      <c r="Q5" s="142">
        <f>I5*L5</f>
        <v>0</v>
      </c>
      <c r="R5" s="142">
        <f t="shared" ref="R5:R13" si="4">I5*O5</f>
        <v>0</v>
      </c>
      <c r="S5" s="142">
        <f t="shared" ref="S5:S13" si="5">Q5+R5</f>
        <v>0</v>
      </c>
      <c r="T5" s="7"/>
      <c r="U5" s="115" t="s">
        <v>729</v>
      </c>
      <c r="V5" s="85">
        <v>44562</v>
      </c>
    </row>
    <row r="6" spans="1:24">
      <c r="A6" s="331"/>
      <c r="B6" s="15" t="s">
        <v>41</v>
      </c>
      <c r="C6" s="3" t="s">
        <v>42</v>
      </c>
      <c r="D6" s="173">
        <v>42720</v>
      </c>
      <c r="E6" s="14" t="s">
        <v>38</v>
      </c>
      <c r="F6" s="87">
        <v>5.1972699999999996</v>
      </c>
      <c r="G6" s="87">
        <v>25.8582</v>
      </c>
      <c r="H6" s="316">
        <f>'HH Lists'!E6</f>
        <v>337</v>
      </c>
      <c r="I6" s="319">
        <f t="shared" si="0"/>
        <v>300</v>
      </c>
      <c r="J6" s="7"/>
      <c r="K6" s="140">
        <f t="shared" si="1"/>
        <v>275</v>
      </c>
      <c r="L6" s="140">
        <f t="shared" ref="L6:L68" si="6">K6-M6</f>
        <v>249</v>
      </c>
      <c r="M6" s="141">
        <f>'BH Failure Data (WQT &amp; Repair)'!G6+'BH Failure Data (WQT &amp; Repair)'!H6</f>
        <v>26</v>
      </c>
      <c r="N6" s="140">
        <f t="shared" si="2"/>
        <v>90</v>
      </c>
      <c r="O6" s="140">
        <f t="shared" si="3"/>
        <v>90</v>
      </c>
      <c r="P6" s="141">
        <f>'BH Failure Data (WQT &amp; Repair)'!I6+'BH Failure Data (WQT &amp; Repair)'!J6</f>
        <v>0</v>
      </c>
      <c r="Q6" s="142">
        <f t="shared" ref="Q6:Q13" si="7">I6*L6</f>
        <v>74700</v>
      </c>
      <c r="R6" s="142">
        <f t="shared" si="4"/>
        <v>27000</v>
      </c>
      <c r="S6" s="142">
        <f t="shared" si="5"/>
        <v>101700</v>
      </c>
      <c r="T6" s="7"/>
    </row>
    <row r="7" spans="1:24">
      <c r="A7" s="331"/>
      <c r="B7" s="15" t="s">
        <v>43</v>
      </c>
      <c r="C7" s="3" t="s">
        <v>44</v>
      </c>
      <c r="D7" s="173">
        <v>42719</v>
      </c>
      <c r="E7" s="14" t="s">
        <v>38</v>
      </c>
      <c r="F7" s="87">
        <v>5.2111799999999997</v>
      </c>
      <c r="G7" s="87">
        <v>24.423100000000002</v>
      </c>
      <c r="H7" s="316">
        <f>'HH Lists'!E7</f>
        <v>211</v>
      </c>
      <c r="I7" s="319">
        <f t="shared" si="0"/>
        <v>211</v>
      </c>
      <c r="J7" s="7"/>
      <c r="K7" s="140">
        <f t="shared" si="1"/>
        <v>275</v>
      </c>
      <c r="L7" s="140">
        <f t="shared" si="6"/>
        <v>0</v>
      </c>
      <c r="M7" s="141">
        <f>'BH Failure Data (WQT &amp; Repair)'!G7+'BH Failure Data (WQT &amp; Repair)'!H7</f>
        <v>275</v>
      </c>
      <c r="N7" s="140">
        <f t="shared" si="2"/>
        <v>90</v>
      </c>
      <c r="O7" s="140">
        <f t="shared" si="3"/>
        <v>0</v>
      </c>
      <c r="P7" s="141">
        <f>'BH Failure Data (WQT &amp; Repair)'!I7+'BH Failure Data (WQT &amp; Repair)'!J7</f>
        <v>90</v>
      </c>
      <c r="Q7" s="142">
        <f t="shared" si="7"/>
        <v>0</v>
      </c>
      <c r="R7" s="142">
        <f t="shared" si="4"/>
        <v>0</v>
      </c>
      <c r="S7" s="142">
        <f t="shared" si="5"/>
        <v>0</v>
      </c>
      <c r="T7" s="7"/>
      <c r="U7" s="116" t="s">
        <v>585</v>
      </c>
      <c r="V7" s="85">
        <v>44287</v>
      </c>
      <c r="W7" s="7"/>
      <c r="X7" s="11"/>
    </row>
    <row r="8" spans="1:24">
      <c r="A8" s="331"/>
      <c r="B8" s="15" t="s">
        <v>45</v>
      </c>
      <c r="C8" s="3" t="s">
        <v>46</v>
      </c>
      <c r="D8" s="173">
        <v>42719</v>
      </c>
      <c r="E8" s="14" t="s">
        <v>38</v>
      </c>
      <c r="F8" s="87">
        <v>5.2283299999999997</v>
      </c>
      <c r="G8" s="87">
        <v>25.389399999999998</v>
      </c>
      <c r="H8" s="316">
        <f>'HH Lists'!E8</f>
        <v>251</v>
      </c>
      <c r="I8" s="319">
        <f t="shared" si="0"/>
        <v>251</v>
      </c>
      <c r="J8" s="7"/>
      <c r="K8" s="140">
        <f t="shared" si="1"/>
        <v>275</v>
      </c>
      <c r="L8" s="140">
        <f t="shared" si="6"/>
        <v>0</v>
      </c>
      <c r="M8" s="141">
        <f>'BH Failure Data (WQT &amp; Repair)'!G8+'BH Failure Data (WQT &amp; Repair)'!H8</f>
        <v>275</v>
      </c>
      <c r="N8" s="140">
        <f t="shared" si="2"/>
        <v>90</v>
      </c>
      <c r="O8" s="140">
        <f t="shared" si="3"/>
        <v>0</v>
      </c>
      <c r="P8" s="141">
        <f>'BH Failure Data (WQT &amp; Repair)'!I8+'BH Failure Data (WQT &amp; Repair)'!J8</f>
        <v>90</v>
      </c>
      <c r="Q8" s="142">
        <f t="shared" si="7"/>
        <v>0</v>
      </c>
      <c r="R8" s="142">
        <f t="shared" si="4"/>
        <v>0</v>
      </c>
      <c r="S8" s="142">
        <f t="shared" si="5"/>
        <v>0</v>
      </c>
      <c r="T8" s="7"/>
      <c r="U8" s="116" t="s">
        <v>730</v>
      </c>
      <c r="V8" s="85">
        <v>44651</v>
      </c>
      <c r="W8" s="7"/>
      <c r="X8" s="11"/>
    </row>
    <row r="9" spans="1:24">
      <c r="A9" s="331"/>
      <c r="B9" s="15" t="s">
        <v>47</v>
      </c>
      <c r="C9" s="3" t="s">
        <v>48</v>
      </c>
      <c r="D9" s="173">
        <v>42719</v>
      </c>
      <c r="E9" s="14" t="s">
        <v>38</v>
      </c>
      <c r="F9" s="86">
        <v>5.4728399999999997</v>
      </c>
      <c r="G9" s="86">
        <v>23.805900000000001</v>
      </c>
      <c r="H9" s="316">
        <f>'HH Lists'!E9</f>
        <v>340</v>
      </c>
      <c r="I9" s="319">
        <f t="shared" si="0"/>
        <v>300</v>
      </c>
      <c r="J9" s="7"/>
      <c r="K9" s="140">
        <f t="shared" si="1"/>
        <v>275</v>
      </c>
      <c r="L9" s="140">
        <f t="shared" si="6"/>
        <v>275</v>
      </c>
      <c r="M9" s="141">
        <f>'BH Failure Data (WQT &amp; Repair)'!G9+'BH Failure Data (WQT &amp; Repair)'!H9</f>
        <v>0</v>
      </c>
      <c r="N9" s="140">
        <f t="shared" si="2"/>
        <v>90</v>
      </c>
      <c r="O9" s="140">
        <f t="shared" si="3"/>
        <v>90</v>
      </c>
      <c r="P9" s="141">
        <f>'BH Failure Data (WQT &amp; Repair)'!I9+'BH Failure Data (WQT &amp; Repair)'!J9</f>
        <v>0</v>
      </c>
      <c r="Q9" s="142">
        <f t="shared" si="7"/>
        <v>82500</v>
      </c>
      <c r="R9" s="142">
        <f t="shared" si="4"/>
        <v>27000</v>
      </c>
      <c r="S9" s="142">
        <f t="shared" si="5"/>
        <v>109500</v>
      </c>
      <c r="T9" s="7"/>
      <c r="U9" s="7"/>
      <c r="V9" s="7"/>
      <c r="W9" s="7"/>
      <c r="X9" s="11"/>
    </row>
    <row r="10" spans="1:24">
      <c r="A10" s="331"/>
      <c r="B10" s="15" t="s">
        <v>49</v>
      </c>
      <c r="C10" s="3" t="s">
        <v>50</v>
      </c>
      <c r="D10" s="173">
        <v>42716</v>
      </c>
      <c r="E10" s="14" t="s">
        <v>38</v>
      </c>
      <c r="F10" s="86">
        <v>5.0841599999999998</v>
      </c>
      <c r="G10" s="86">
        <v>21.7377</v>
      </c>
      <c r="H10" s="316">
        <f>'HH Lists'!E10</f>
        <v>491</v>
      </c>
      <c r="I10" s="319">
        <f t="shared" si="0"/>
        <v>300</v>
      </c>
      <c r="J10" s="7"/>
      <c r="K10" s="140">
        <f t="shared" si="1"/>
        <v>275</v>
      </c>
      <c r="L10" s="140">
        <f t="shared" si="6"/>
        <v>275</v>
      </c>
      <c r="M10" s="141">
        <f>'BH Failure Data (WQT &amp; Repair)'!G10+'BH Failure Data (WQT &amp; Repair)'!H10</f>
        <v>0</v>
      </c>
      <c r="N10" s="140">
        <f t="shared" si="2"/>
        <v>90</v>
      </c>
      <c r="O10" s="140">
        <f t="shared" si="3"/>
        <v>71</v>
      </c>
      <c r="P10" s="141">
        <f>'BH Failure Data (WQT &amp; Repair)'!I10+'BH Failure Data (WQT &amp; Repair)'!J10</f>
        <v>19</v>
      </c>
      <c r="Q10" s="142">
        <f t="shared" si="7"/>
        <v>82500</v>
      </c>
      <c r="R10" s="142">
        <f t="shared" si="4"/>
        <v>21300</v>
      </c>
      <c r="S10" s="142">
        <f t="shared" si="5"/>
        <v>103800</v>
      </c>
      <c r="T10" s="7"/>
      <c r="U10" s="116" t="s">
        <v>722</v>
      </c>
      <c r="V10" s="19">
        <f>I212</f>
        <v>46771</v>
      </c>
      <c r="W10" s="7"/>
    </row>
    <row r="11" spans="1:24">
      <c r="A11" s="331"/>
      <c r="B11" s="15" t="s">
        <v>51</v>
      </c>
      <c r="C11" s="3" t="s">
        <v>52</v>
      </c>
      <c r="D11" s="173">
        <v>42716</v>
      </c>
      <c r="E11" s="14" t="s">
        <v>38</v>
      </c>
      <c r="F11" s="86">
        <v>5.1443830000000004</v>
      </c>
      <c r="G11" s="86">
        <v>22.1126</v>
      </c>
      <c r="H11" s="316">
        <f>'HH Lists'!E11</f>
        <v>277</v>
      </c>
      <c r="I11" s="319">
        <f t="shared" si="0"/>
        <v>277</v>
      </c>
      <c r="J11" s="7"/>
      <c r="K11" s="140">
        <f t="shared" si="1"/>
        <v>275</v>
      </c>
      <c r="L11" s="140">
        <f t="shared" si="6"/>
        <v>275</v>
      </c>
      <c r="M11" s="141">
        <f>'BH Failure Data (WQT &amp; Repair)'!G11+'BH Failure Data (WQT &amp; Repair)'!H11</f>
        <v>0</v>
      </c>
      <c r="N11" s="140">
        <f t="shared" si="2"/>
        <v>90</v>
      </c>
      <c r="O11" s="140">
        <f t="shared" si="3"/>
        <v>90</v>
      </c>
      <c r="P11" s="141">
        <f>'BH Failure Data (WQT &amp; Repair)'!I11+'BH Failure Data (WQT &amp; Repair)'!J11</f>
        <v>0</v>
      </c>
      <c r="Q11" s="142">
        <f t="shared" si="7"/>
        <v>76175</v>
      </c>
      <c r="R11" s="142">
        <f t="shared" si="4"/>
        <v>24930</v>
      </c>
      <c r="S11" s="142">
        <f t="shared" si="5"/>
        <v>101105</v>
      </c>
      <c r="T11" s="7"/>
      <c r="U11" s="116" t="s">
        <v>34</v>
      </c>
      <c r="V11" s="19">
        <f>S212</f>
        <v>12399258</v>
      </c>
      <c r="W11" s="7"/>
    </row>
    <row r="12" spans="1:24" ht="15.75" thickBot="1">
      <c r="A12" s="331"/>
      <c r="B12" s="15" t="s">
        <v>53</v>
      </c>
      <c r="C12" s="3" t="s">
        <v>54</v>
      </c>
      <c r="D12" s="173">
        <v>42713</v>
      </c>
      <c r="E12" s="14" t="s">
        <v>38</v>
      </c>
      <c r="F12" s="86">
        <v>5.2519499999999999</v>
      </c>
      <c r="G12" s="86">
        <v>27.310700000000001</v>
      </c>
      <c r="H12" s="316">
        <f>'HH Lists'!E12</f>
        <v>443</v>
      </c>
      <c r="I12" s="319">
        <f t="shared" si="0"/>
        <v>300</v>
      </c>
      <c r="J12" s="7"/>
      <c r="K12" s="140">
        <f t="shared" si="1"/>
        <v>275</v>
      </c>
      <c r="L12" s="140">
        <f t="shared" si="6"/>
        <v>275</v>
      </c>
      <c r="M12" s="141">
        <f>'BH Failure Data (WQT &amp; Repair)'!G12+'BH Failure Data (WQT &amp; Repair)'!H12</f>
        <v>0</v>
      </c>
      <c r="N12" s="140">
        <f t="shared" si="2"/>
        <v>90</v>
      </c>
      <c r="O12" s="140">
        <f t="shared" si="3"/>
        <v>90</v>
      </c>
      <c r="P12" s="141">
        <f>'BH Failure Data (WQT &amp; Repair)'!I12+'BH Failure Data (WQT &amp; Repair)'!J12</f>
        <v>0</v>
      </c>
      <c r="Q12" s="142">
        <f t="shared" si="7"/>
        <v>82500</v>
      </c>
      <c r="R12" s="142">
        <f t="shared" si="4"/>
        <v>27000</v>
      </c>
      <c r="S12" s="142">
        <f t="shared" si="5"/>
        <v>109500</v>
      </c>
      <c r="T12" s="7"/>
      <c r="U12" s="7"/>
      <c r="V12" s="7"/>
      <c r="W12" s="7"/>
    </row>
    <row r="13" spans="1:24" ht="15.75" thickBot="1">
      <c r="A13" s="332"/>
      <c r="B13" s="15" t="s">
        <v>55</v>
      </c>
      <c r="C13" s="3" t="s">
        <v>56</v>
      </c>
      <c r="D13" s="173">
        <v>42717</v>
      </c>
      <c r="E13" s="14" t="s">
        <v>38</v>
      </c>
      <c r="F13" s="86">
        <v>5.0392799999999998</v>
      </c>
      <c r="G13" s="86">
        <v>28.1158</v>
      </c>
      <c r="H13" s="316">
        <f>'HH Lists'!E13</f>
        <v>478</v>
      </c>
      <c r="I13" s="319">
        <f t="shared" si="0"/>
        <v>300</v>
      </c>
      <c r="J13" s="7"/>
      <c r="K13" s="140">
        <f t="shared" si="1"/>
        <v>275</v>
      </c>
      <c r="L13" s="140">
        <f t="shared" si="6"/>
        <v>0</v>
      </c>
      <c r="M13" s="141">
        <f>'BH Failure Data (WQT &amp; Repair)'!G13+'BH Failure Data (WQT &amp; Repair)'!H13</f>
        <v>275</v>
      </c>
      <c r="N13" s="140">
        <f t="shared" si="2"/>
        <v>90</v>
      </c>
      <c r="O13" s="140">
        <f t="shared" si="3"/>
        <v>0</v>
      </c>
      <c r="P13" s="141">
        <f>'BH Failure Data (WQT &amp; Repair)'!I13+'BH Failure Data (WQT &amp; Repair)'!J13</f>
        <v>90</v>
      </c>
      <c r="Q13" s="142">
        <f t="shared" si="7"/>
        <v>0</v>
      </c>
      <c r="R13" s="142">
        <f t="shared" si="4"/>
        <v>0</v>
      </c>
      <c r="S13" s="142">
        <f t="shared" si="5"/>
        <v>0</v>
      </c>
      <c r="T13" s="143"/>
      <c r="U13" s="328" t="s">
        <v>723</v>
      </c>
      <c r="V13" s="329"/>
      <c r="W13" s="143"/>
    </row>
    <row r="14" spans="1:24">
      <c r="H14" s="150">
        <f>SUM(H4:H13)</f>
        <v>3387</v>
      </c>
      <c r="I14" s="150">
        <f>SUM(I4:I13)</f>
        <v>2775</v>
      </c>
      <c r="Q14" s="150">
        <f>SUM(Q4:Q13)</f>
        <v>480875</v>
      </c>
      <c r="R14" s="150">
        <f>SUM(R4:R13)</f>
        <v>154230</v>
      </c>
      <c r="S14" s="150">
        <f>SUM(S4:S13)</f>
        <v>635105</v>
      </c>
      <c r="U14" s="155"/>
      <c r="V14" s="156"/>
    </row>
    <row r="15" spans="1:24" ht="15.75" thickBot="1">
      <c r="T15" s="7"/>
      <c r="U15" s="107" t="s">
        <v>724</v>
      </c>
      <c r="V15" s="21" cm="1">
        <f t="array" ref="V15">SUM(K4:K209+N4:N209)</f>
        <v>59495</v>
      </c>
      <c r="W15" s="7"/>
      <c r="X15"/>
    </row>
    <row r="16" spans="1:24">
      <c r="A16" s="330" t="s">
        <v>57</v>
      </c>
      <c r="B16" s="16" t="s">
        <v>58</v>
      </c>
      <c r="C16" s="3" t="s">
        <v>59</v>
      </c>
      <c r="D16" s="174">
        <v>42713</v>
      </c>
      <c r="E16" s="14" t="s">
        <v>38</v>
      </c>
      <c r="F16" s="88">
        <v>5.2214</v>
      </c>
      <c r="G16" s="88">
        <v>27.419799999999999</v>
      </c>
      <c r="H16" s="316">
        <f>'HH Lists'!E14</f>
        <v>207</v>
      </c>
      <c r="I16" s="319">
        <f>IF(H16&gt;300,300,H16)</f>
        <v>207</v>
      </c>
      <c r="J16" s="7"/>
      <c r="K16" s="140">
        <f t="shared" si="1"/>
        <v>275</v>
      </c>
      <c r="L16" s="140">
        <f t="shared" si="6"/>
        <v>275</v>
      </c>
      <c r="M16" s="141">
        <f>'BH Failure Data (WQT &amp; Repair)'!G14+'BH Failure Data (WQT &amp; Repair)'!H14</f>
        <v>0</v>
      </c>
      <c r="N16" s="140">
        <f t="shared" si="2"/>
        <v>90</v>
      </c>
      <c r="O16" s="140">
        <f t="shared" si="3"/>
        <v>90</v>
      </c>
      <c r="P16" s="141">
        <f>'BH Failure Data (WQT &amp; Repair)'!I14+'BH Failure Data (WQT &amp; Repair)'!J14</f>
        <v>0</v>
      </c>
      <c r="Q16" s="142">
        <f>I16*L16</f>
        <v>56925</v>
      </c>
      <c r="R16" s="142">
        <f>I16*O16</f>
        <v>18630</v>
      </c>
      <c r="S16" s="142">
        <f>Q16+R16</f>
        <v>75555</v>
      </c>
      <c r="T16" s="7"/>
      <c r="U16" s="107" t="s">
        <v>725</v>
      </c>
      <c r="V16" s="21" cm="1">
        <f t="array" ref="V16">SUM(M4:M209+P4:P209)</f>
        <v>16883</v>
      </c>
    </row>
    <row r="17" spans="1:27">
      <c r="A17" s="331"/>
      <c r="B17" s="9" t="s">
        <v>60</v>
      </c>
      <c r="C17" s="3" t="s">
        <v>61</v>
      </c>
      <c r="D17" s="174">
        <v>42712</v>
      </c>
      <c r="E17" s="14" t="s">
        <v>38</v>
      </c>
      <c r="F17" s="88">
        <v>5.2598599999999998</v>
      </c>
      <c r="G17" s="88">
        <v>26.664400000000001</v>
      </c>
      <c r="H17" s="316">
        <f>'HH Lists'!E15</f>
        <v>309</v>
      </c>
      <c r="I17" s="319">
        <f t="shared" ref="I17:I25" si="8">IF(H17&gt;300,300,H17)</f>
        <v>300</v>
      </c>
      <c r="J17" s="7"/>
      <c r="K17" s="140">
        <f t="shared" si="1"/>
        <v>275</v>
      </c>
      <c r="L17" s="140">
        <f t="shared" si="6"/>
        <v>275</v>
      </c>
      <c r="M17" s="141">
        <f>'BH Failure Data (WQT &amp; Repair)'!G15+'BH Failure Data (WQT &amp; Repair)'!H15</f>
        <v>0</v>
      </c>
      <c r="N17" s="140">
        <f t="shared" si="2"/>
        <v>90</v>
      </c>
      <c r="O17" s="140">
        <f t="shared" si="3"/>
        <v>90</v>
      </c>
      <c r="P17" s="141">
        <f>'BH Failure Data (WQT &amp; Repair)'!I15+'BH Failure Data (WQT &amp; Repair)'!J15</f>
        <v>0</v>
      </c>
      <c r="Q17" s="142">
        <f t="shared" ref="Q17:Q25" si="9">I17*L17</f>
        <v>82500</v>
      </c>
      <c r="R17" s="142">
        <f t="shared" ref="R17:R25" si="10">I17*O17</f>
        <v>27000</v>
      </c>
      <c r="S17" s="142">
        <f t="shared" ref="S17:S25" si="11">Q17+R17</f>
        <v>109500</v>
      </c>
      <c r="U17" s="107" t="s">
        <v>726</v>
      </c>
      <c r="V17" s="144">
        <f>1-(V16/V15)</f>
        <v>0.71622825447516592</v>
      </c>
      <c r="W17" s="84" t="s">
        <v>823</v>
      </c>
    </row>
    <row r="18" spans="1:27" ht="15.75" thickBot="1">
      <c r="A18" s="331"/>
      <c r="B18" s="9" t="s">
        <v>62</v>
      </c>
      <c r="C18" s="3" t="s">
        <v>63</v>
      </c>
      <c r="D18" s="174">
        <v>42713</v>
      </c>
      <c r="E18" s="14" t="s">
        <v>38</v>
      </c>
      <c r="F18" s="88">
        <v>5.25549</v>
      </c>
      <c r="G18" s="88">
        <v>26.386700000000001</v>
      </c>
      <c r="H18" s="316">
        <f>'HH Lists'!E16</f>
        <v>561</v>
      </c>
      <c r="I18" s="319">
        <f t="shared" si="8"/>
        <v>300</v>
      </c>
      <c r="J18" s="7"/>
      <c r="K18" s="140">
        <f t="shared" si="1"/>
        <v>275</v>
      </c>
      <c r="L18" s="140">
        <f t="shared" si="6"/>
        <v>275</v>
      </c>
      <c r="M18" s="141">
        <f>'BH Failure Data (WQT &amp; Repair)'!G16+'BH Failure Data (WQT &amp; Repair)'!H16</f>
        <v>0</v>
      </c>
      <c r="N18" s="140">
        <f t="shared" si="2"/>
        <v>90</v>
      </c>
      <c r="O18" s="140">
        <f t="shared" si="3"/>
        <v>90</v>
      </c>
      <c r="P18" s="141">
        <f>'BH Failure Data (WQT &amp; Repair)'!I16+'BH Failure Data (WQT &amp; Repair)'!J16</f>
        <v>0</v>
      </c>
      <c r="Q18" s="142">
        <f t="shared" si="9"/>
        <v>82500</v>
      </c>
      <c r="R18" s="142">
        <f t="shared" si="10"/>
        <v>27000</v>
      </c>
      <c r="S18" s="142">
        <f t="shared" si="11"/>
        <v>109500</v>
      </c>
      <c r="T18" s="7"/>
      <c r="U18" s="145"/>
      <c r="V18" s="146"/>
    </row>
    <row r="19" spans="1:27">
      <c r="A19" s="331"/>
      <c r="B19" s="9" t="s">
        <v>64</v>
      </c>
      <c r="C19" s="3" t="s">
        <v>65</v>
      </c>
      <c r="D19" s="174">
        <v>42717</v>
      </c>
      <c r="E19" s="14" t="s">
        <v>38</v>
      </c>
      <c r="F19" s="88">
        <v>5.22837</v>
      </c>
      <c r="G19" s="88">
        <v>27.483699999999999</v>
      </c>
      <c r="H19" s="316">
        <f>'HH Lists'!E17</f>
        <v>283</v>
      </c>
      <c r="I19" s="319">
        <f t="shared" si="8"/>
        <v>283</v>
      </c>
      <c r="J19" s="7"/>
      <c r="K19" s="140">
        <f t="shared" si="1"/>
        <v>275</v>
      </c>
      <c r="L19" s="140">
        <f t="shared" si="6"/>
        <v>275</v>
      </c>
      <c r="M19" s="141">
        <f>'BH Failure Data (WQT &amp; Repair)'!G17+'BH Failure Data (WQT &amp; Repair)'!H17</f>
        <v>0</v>
      </c>
      <c r="N19" s="140">
        <f t="shared" si="2"/>
        <v>90</v>
      </c>
      <c r="O19" s="140">
        <f t="shared" si="3"/>
        <v>70</v>
      </c>
      <c r="P19" s="141">
        <f>'BH Failure Data (WQT &amp; Repair)'!I17+'BH Failure Data (WQT &amp; Repair)'!J17</f>
        <v>20</v>
      </c>
      <c r="Q19" s="142">
        <f t="shared" si="9"/>
        <v>77825</v>
      </c>
      <c r="R19" s="142">
        <f t="shared" si="10"/>
        <v>19810</v>
      </c>
      <c r="S19" s="142">
        <f t="shared" si="11"/>
        <v>97635</v>
      </c>
      <c r="T19" s="7"/>
    </row>
    <row r="20" spans="1:27">
      <c r="A20" s="331"/>
      <c r="B20" s="9" t="s">
        <v>66</v>
      </c>
      <c r="C20" s="3" t="s">
        <v>67</v>
      </c>
      <c r="D20" s="174">
        <v>42718</v>
      </c>
      <c r="E20" s="14" t="s">
        <v>38</v>
      </c>
      <c r="F20" s="20">
        <v>5.1852299999999998</v>
      </c>
      <c r="G20" s="20">
        <v>28.040900000000001</v>
      </c>
      <c r="H20" s="316">
        <f>'HH Lists'!E18</f>
        <v>644</v>
      </c>
      <c r="I20" s="319">
        <f t="shared" si="8"/>
        <v>300</v>
      </c>
      <c r="J20" s="7"/>
      <c r="K20" s="140">
        <f t="shared" si="1"/>
        <v>275</v>
      </c>
      <c r="L20" s="140">
        <f t="shared" si="6"/>
        <v>0</v>
      </c>
      <c r="M20" s="141">
        <f>'BH Failure Data (WQT &amp; Repair)'!G18+'BH Failure Data (WQT &amp; Repair)'!H18</f>
        <v>275</v>
      </c>
      <c r="N20" s="140">
        <f t="shared" si="2"/>
        <v>90</v>
      </c>
      <c r="O20" s="140">
        <f t="shared" si="3"/>
        <v>0</v>
      </c>
      <c r="P20" s="141">
        <f>'BH Failure Data (WQT &amp; Repair)'!I18+'BH Failure Data (WQT &amp; Repair)'!J18</f>
        <v>90</v>
      </c>
      <c r="Q20" s="142">
        <f t="shared" si="9"/>
        <v>0</v>
      </c>
      <c r="R20" s="142">
        <f t="shared" si="10"/>
        <v>0</v>
      </c>
      <c r="S20" s="142">
        <f t="shared" si="11"/>
        <v>0</v>
      </c>
      <c r="T20" s="143"/>
    </row>
    <row r="21" spans="1:27" ht="15.75" customHeight="1">
      <c r="A21" s="331"/>
      <c r="B21" s="15" t="s">
        <v>68</v>
      </c>
      <c r="C21" s="3" t="s">
        <v>69</v>
      </c>
      <c r="D21" s="174">
        <v>42718</v>
      </c>
      <c r="E21" s="14" t="s">
        <v>38</v>
      </c>
      <c r="F21" s="20">
        <v>5.18424</v>
      </c>
      <c r="G21" s="20">
        <v>27.918099999999999</v>
      </c>
      <c r="H21" s="316">
        <f>'HH Lists'!E19</f>
        <v>383</v>
      </c>
      <c r="I21" s="319">
        <f t="shared" si="8"/>
        <v>300</v>
      </c>
      <c r="J21" s="7"/>
      <c r="K21" s="140">
        <f t="shared" si="1"/>
        <v>275</v>
      </c>
      <c r="L21" s="140">
        <f t="shared" si="6"/>
        <v>275</v>
      </c>
      <c r="M21" s="141">
        <f>'BH Failure Data (WQT &amp; Repair)'!G19+'BH Failure Data (WQT &amp; Repair)'!H19</f>
        <v>0</v>
      </c>
      <c r="N21" s="140">
        <f t="shared" si="2"/>
        <v>90</v>
      </c>
      <c r="O21" s="140">
        <f t="shared" si="3"/>
        <v>90</v>
      </c>
      <c r="P21" s="141">
        <f>'BH Failure Data (WQT &amp; Repair)'!I19+'BH Failure Data (WQT &amp; Repair)'!J19</f>
        <v>0</v>
      </c>
      <c r="Q21" s="142">
        <f t="shared" si="9"/>
        <v>82500</v>
      </c>
      <c r="R21" s="142">
        <f t="shared" si="10"/>
        <v>27000</v>
      </c>
      <c r="S21" s="142">
        <f t="shared" si="11"/>
        <v>109500</v>
      </c>
    </row>
    <row r="22" spans="1:27">
      <c r="A22" s="331"/>
      <c r="B22" s="15" t="s">
        <v>70</v>
      </c>
      <c r="C22" s="3" t="s">
        <v>71</v>
      </c>
      <c r="D22" s="174">
        <v>42714</v>
      </c>
      <c r="E22" s="14" t="s">
        <v>38</v>
      </c>
      <c r="F22" s="20">
        <v>4.7427599999999996</v>
      </c>
      <c r="G22" s="20">
        <v>26.279499999999999</v>
      </c>
      <c r="H22" s="316">
        <f>'HH Lists'!E20</f>
        <v>211</v>
      </c>
      <c r="I22" s="319">
        <f t="shared" si="8"/>
        <v>211</v>
      </c>
      <c r="J22" s="7"/>
      <c r="K22" s="140">
        <f t="shared" si="1"/>
        <v>275</v>
      </c>
      <c r="L22" s="140">
        <f t="shared" si="6"/>
        <v>264</v>
      </c>
      <c r="M22" s="141">
        <f>'BH Failure Data (WQT &amp; Repair)'!G20+'BH Failure Data (WQT &amp; Repair)'!H20</f>
        <v>11</v>
      </c>
      <c r="N22" s="140">
        <f t="shared" si="2"/>
        <v>90</v>
      </c>
      <c r="O22" s="140">
        <f t="shared" si="3"/>
        <v>90</v>
      </c>
      <c r="P22" s="141">
        <f>'BH Failure Data (WQT &amp; Repair)'!I20+'BH Failure Data (WQT &amp; Repair)'!J20</f>
        <v>0</v>
      </c>
      <c r="Q22" s="142">
        <f t="shared" si="9"/>
        <v>55704</v>
      </c>
      <c r="R22" s="142">
        <f t="shared" si="10"/>
        <v>18990</v>
      </c>
      <c r="S22" s="142">
        <f t="shared" si="11"/>
        <v>74694</v>
      </c>
      <c r="T22" s="7"/>
    </row>
    <row r="23" spans="1:27">
      <c r="A23" s="331"/>
      <c r="B23" s="15" t="s">
        <v>72</v>
      </c>
      <c r="C23" s="3" t="s">
        <v>73</v>
      </c>
      <c r="D23" s="174">
        <v>42714</v>
      </c>
      <c r="E23" s="14" t="s">
        <v>38</v>
      </c>
      <c r="F23" s="20">
        <v>4.7554699999999999</v>
      </c>
      <c r="G23" s="20">
        <v>26.845199999999998</v>
      </c>
      <c r="H23" s="316">
        <f>'HH Lists'!E21</f>
        <v>295</v>
      </c>
      <c r="I23" s="319">
        <f t="shared" si="8"/>
        <v>295</v>
      </c>
      <c r="J23" s="7"/>
      <c r="K23" s="140">
        <f t="shared" si="1"/>
        <v>275</v>
      </c>
      <c r="L23" s="140">
        <f t="shared" si="6"/>
        <v>275</v>
      </c>
      <c r="M23" s="141">
        <f>'BH Failure Data (WQT &amp; Repair)'!G21+'BH Failure Data (WQT &amp; Repair)'!H21</f>
        <v>0</v>
      </c>
      <c r="N23" s="140">
        <f t="shared" si="2"/>
        <v>90</v>
      </c>
      <c r="O23" s="140">
        <f t="shared" si="3"/>
        <v>90</v>
      </c>
      <c r="P23" s="141">
        <f>'BH Failure Data (WQT &amp; Repair)'!I21+'BH Failure Data (WQT &amp; Repair)'!J21</f>
        <v>0</v>
      </c>
      <c r="Q23" s="142">
        <f t="shared" si="9"/>
        <v>81125</v>
      </c>
      <c r="R23" s="142">
        <f t="shared" si="10"/>
        <v>26550</v>
      </c>
      <c r="S23" s="142">
        <f t="shared" si="11"/>
        <v>107675</v>
      </c>
      <c r="T23" s="7"/>
    </row>
    <row r="24" spans="1:27">
      <c r="A24" s="331"/>
      <c r="B24" s="15" t="s">
        <v>74</v>
      </c>
      <c r="C24" s="3" t="s">
        <v>75</v>
      </c>
      <c r="D24" s="174">
        <v>42714</v>
      </c>
      <c r="E24" s="14" t="s">
        <v>38</v>
      </c>
      <c r="F24" s="20">
        <v>4.8092699999999997</v>
      </c>
      <c r="G24" s="20">
        <v>26.963699999999999</v>
      </c>
      <c r="H24" s="316">
        <f>'HH Lists'!E22</f>
        <v>443</v>
      </c>
      <c r="I24" s="319">
        <f t="shared" si="8"/>
        <v>300</v>
      </c>
      <c r="J24" s="7"/>
      <c r="K24" s="140">
        <f t="shared" si="1"/>
        <v>275</v>
      </c>
      <c r="L24" s="140">
        <f t="shared" si="6"/>
        <v>275</v>
      </c>
      <c r="M24" s="141">
        <f>'BH Failure Data (WQT &amp; Repair)'!G22+'BH Failure Data (WQT &amp; Repair)'!H22</f>
        <v>0</v>
      </c>
      <c r="N24" s="140">
        <f t="shared" si="2"/>
        <v>90</v>
      </c>
      <c r="O24" s="140">
        <f t="shared" si="3"/>
        <v>37</v>
      </c>
      <c r="P24" s="141">
        <f>'BH Failure Data (WQT &amp; Repair)'!I22+'BH Failure Data (WQT &amp; Repair)'!J22</f>
        <v>53</v>
      </c>
      <c r="Q24" s="142">
        <f t="shared" si="9"/>
        <v>82500</v>
      </c>
      <c r="R24" s="142">
        <f>I24*O24</f>
        <v>11100</v>
      </c>
      <c r="S24" s="142">
        <f t="shared" si="11"/>
        <v>93600</v>
      </c>
      <c r="T24" s="7"/>
      <c r="U24" s="7"/>
    </row>
    <row r="25" spans="1:27" ht="15.75" thickBot="1">
      <c r="A25" s="332"/>
      <c r="B25" s="15" t="s">
        <v>76</v>
      </c>
      <c r="C25" s="3" t="s">
        <v>77</v>
      </c>
      <c r="D25" s="174">
        <v>42714</v>
      </c>
      <c r="E25" s="14" t="s">
        <v>38</v>
      </c>
      <c r="F25" s="20">
        <v>4.8308099999999996</v>
      </c>
      <c r="G25" s="20">
        <v>27.392600000000002</v>
      </c>
      <c r="H25" s="316">
        <f>'HH Lists'!E23</f>
        <v>430</v>
      </c>
      <c r="I25" s="319">
        <f t="shared" si="8"/>
        <v>300</v>
      </c>
      <c r="J25" s="7"/>
      <c r="K25" s="140">
        <f t="shared" si="1"/>
        <v>275</v>
      </c>
      <c r="L25" s="140">
        <f t="shared" si="6"/>
        <v>275</v>
      </c>
      <c r="M25" s="141">
        <f>'BH Failure Data (WQT &amp; Repair)'!G23+'BH Failure Data (WQT &amp; Repair)'!H23</f>
        <v>0</v>
      </c>
      <c r="N25" s="140">
        <f t="shared" si="2"/>
        <v>90</v>
      </c>
      <c r="O25" s="140">
        <f t="shared" si="3"/>
        <v>90</v>
      </c>
      <c r="P25" s="141">
        <f>'BH Failure Data (WQT &amp; Repair)'!I23+'BH Failure Data (WQT &amp; Repair)'!J23</f>
        <v>0</v>
      </c>
      <c r="Q25" s="142">
        <f t="shared" si="9"/>
        <v>82500</v>
      </c>
      <c r="R25" s="142">
        <f t="shared" si="10"/>
        <v>27000</v>
      </c>
      <c r="S25" s="142">
        <f t="shared" si="11"/>
        <v>109500</v>
      </c>
      <c r="T25" s="7"/>
      <c r="U25" s="7"/>
    </row>
    <row r="26" spans="1:27">
      <c r="H26" s="150">
        <f>SUM(H16:H25)</f>
        <v>3766</v>
      </c>
      <c r="I26" s="150">
        <f>SUM(I16:I25)</f>
        <v>2796</v>
      </c>
      <c r="Q26" s="150">
        <f>SUM(Q16:Q25)</f>
        <v>684079</v>
      </c>
      <c r="R26" s="150">
        <f>SUM(R16:R25)</f>
        <v>203080</v>
      </c>
      <c r="S26" s="150">
        <f>SUM(S16:S25)</f>
        <v>887159</v>
      </c>
      <c r="T26" s="7"/>
      <c r="U26" s="7"/>
      <c r="V26" s="7"/>
      <c r="W26" s="7"/>
    </row>
    <row r="27" spans="1:27" ht="15.75" thickBot="1">
      <c r="T27" s="7"/>
      <c r="U27" s="7"/>
      <c r="V27" s="7"/>
      <c r="W27" s="7"/>
    </row>
    <row r="28" spans="1:27">
      <c r="A28" s="330" t="s">
        <v>78</v>
      </c>
      <c r="B28" s="16" t="s">
        <v>79</v>
      </c>
      <c r="C28" s="3" t="s">
        <v>80</v>
      </c>
      <c r="D28" s="174">
        <v>42654</v>
      </c>
      <c r="E28" s="14" t="s">
        <v>38</v>
      </c>
      <c r="F28" s="88">
        <v>5.2552700000000003</v>
      </c>
      <c r="G28" s="88">
        <v>25.544799999999999</v>
      </c>
      <c r="H28" s="316">
        <f>'HH Lists'!E24</f>
        <v>101</v>
      </c>
      <c r="I28" s="319">
        <f t="shared" ref="I28:I36" si="12">IF(H28&gt;300,300,H28)</f>
        <v>101</v>
      </c>
      <c r="J28" s="7"/>
      <c r="K28" s="140">
        <f t="shared" si="1"/>
        <v>275</v>
      </c>
      <c r="L28" s="140">
        <f t="shared" si="6"/>
        <v>0</v>
      </c>
      <c r="M28" s="141">
        <f>'BH Failure Data (WQT &amp; Repair)'!G24+'BH Failure Data (WQT &amp; Repair)'!H24</f>
        <v>275</v>
      </c>
      <c r="N28" s="140">
        <f t="shared" si="2"/>
        <v>90</v>
      </c>
      <c r="O28" s="140">
        <f t="shared" si="3"/>
        <v>0</v>
      </c>
      <c r="P28" s="141">
        <f>'BH Failure Data (WQT &amp; Repair)'!I24+'BH Failure Data (WQT &amp; Repair)'!J24</f>
        <v>90</v>
      </c>
      <c r="Q28" s="142">
        <f>I28*L28</f>
        <v>0</v>
      </c>
      <c r="R28" s="142">
        <f t="shared" ref="R28:R36" si="13">I28*O28</f>
        <v>0</v>
      </c>
      <c r="S28" s="142">
        <f t="shared" ref="S28:S36" si="14">Q28+R28</f>
        <v>0</v>
      </c>
      <c r="T28" s="7"/>
      <c r="U28" s="7"/>
      <c r="V28" s="7"/>
      <c r="W28" s="7"/>
    </row>
    <row r="29" spans="1:27">
      <c r="A29" s="331"/>
      <c r="B29" s="15" t="s">
        <v>81</v>
      </c>
      <c r="C29" s="3" t="s">
        <v>82</v>
      </c>
      <c r="D29" s="174">
        <v>42655</v>
      </c>
      <c r="E29" s="14" t="s">
        <v>38</v>
      </c>
      <c r="F29" s="88">
        <v>5.1879499999999998</v>
      </c>
      <c r="G29" s="88">
        <v>26.069099999999999</v>
      </c>
      <c r="H29" s="316">
        <f>'HH Lists'!E25</f>
        <v>366</v>
      </c>
      <c r="I29" s="319">
        <f t="shared" si="12"/>
        <v>300</v>
      </c>
      <c r="J29" s="7"/>
      <c r="K29" s="140">
        <f t="shared" si="1"/>
        <v>275</v>
      </c>
      <c r="L29" s="140">
        <f t="shared" si="6"/>
        <v>275</v>
      </c>
      <c r="M29" s="141">
        <f>'BH Failure Data (WQT &amp; Repair)'!G25+'BH Failure Data (WQT &amp; Repair)'!H25</f>
        <v>0</v>
      </c>
      <c r="N29" s="140">
        <f t="shared" si="2"/>
        <v>90</v>
      </c>
      <c r="O29" s="140">
        <f t="shared" si="3"/>
        <v>90</v>
      </c>
      <c r="P29" s="141">
        <f>'BH Failure Data (WQT &amp; Repair)'!I25+'BH Failure Data (WQT &amp; Repair)'!J25</f>
        <v>0</v>
      </c>
      <c r="Q29" s="142">
        <f t="shared" ref="Q29:Q47" si="15">I29*L29</f>
        <v>82500</v>
      </c>
      <c r="R29" s="142">
        <f t="shared" si="13"/>
        <v>27000</v>
      </c>
      <c r="S29" s="142">
        <f t="shared" si="14"/>
        <v>109500</v>
      </c>
      <c r="T29" s="147"/>
      <c r="U29" s="147"/>
      <c r="V29" s="147"/>
      <c r="W29" s="147"/>
    </row>
    <row r="30" spans="1:27">
      <c r="A30" s="331"/>
      <c r="B30" s="15" t="s">
        <v>83</v>
      </c>
      <c r="C30" s="3" t="s">
        <v>84</v>
      </c>
      <c r="D30" s="174">
        <v>42654</v>
      </c>
      <c r="E30" s="14" t="s">
        <v>38</v>
      </c>
      <c r="F30" s="88">
        <v>5.2650499999999996</v>
      </c>
      <c r="G30" s="88">
        <v>25.3644</v>
      </c>
      <c r="H30" s="316">
        <f>'HH Lists'!E26</f>
        <v>614</v>
      </c>
      <c r="I30" s="319">
        <f t="shared" si="12"/>
        <v>300</v>
      </c>
      <c r="J30" s="7"/>
      <c r="K30" s="140">
        <f t="shared" si="1"/>
        <v>275</v>
      </c>
      <c r="L30" s="140">
        <f t="shared" si="6"/>
        <v>275</v>
      </c>
      <c r="M30" s="141">
        <f>'BH Failure Data (WQT &amp; Repair)'!G26+'BH Failure Data (WQT &amp; Repair)'!H26</f>
        <v>0</v>
      </c>
      <c r="N30" s="140">
        <f t="shared" si="2"/>
        <v>90</v>
      </c>
      <c r="O30" s="140">
        <f t="shared" si="3"/>
        <v>90</v>
      </c>
      <c r="P30" s="141">
        <f>'BH Failure Data (WQT &amp; Repair)'!I26+'BH Failure Data (WQT &amp; Repair)'!J26</f>
        <v>0</v>
      </c>
      <c r="Q30" s="142">
        <f t="shared" si="15"/>
        <v>82500</v>
      </c>
      <c r="R30" s="142">
        <f t="shared" si="13"/>
        <v>27000</v>
      </c>
      <c r="S30" s="142">
        <f t="shared" si="14"/>
        <v>109500</v>
      </c>
      <c r="T30" s="147"/>
      <c r="U30" s="147"/>
      <c r="V30" s="147"/>
      <c r="W30" s="147"/>
    </row>
    <row r="31" spans="1:27">
      <c r="A31" s="331"/>
      <c r="B31" s="15" t="s">
        <v>85</v>
      </c>
      <c r="C31" s="3" t="s">
        <v>86</v>
      </c>
      <c r="D31" s="174">
        <v>42662</v>
      </c>
      <c r="E31" s="14" t="s">
        <v>38</v>
      </c>
      <c r="F31" s="88">
        <v>5.4303499999999998</v>
      </c>
      <c r="G31" s="88">
        <v>24.209900000000001</v>
      </c>
      <c r="H31" s="316">
        <f>'HH Lists'!E27</f>
        <v>317</v>
      </c>
      <c r="I31" s="319">
        <f t="shared" si="12"/>
        <v>300</v>
      </c>
      <c r="J31" s="7"/>
      <c r="K31" s="140">
        <f t="shared" si="1"/>
        <v>275</v>
      </c>
      <c r="L31" s="140">
        <f t="shared" si="6"/>
        <v>275</v>
      </c>
      <c r="M31" s="141">
        <f>'BH Failure Data (WQT &amp; Repair)'!G27+'BH Failure Data (WQT &amp; Repair)'!H27</f>
        <v>0</v>
      </c>
      <c r="N31" s="140">
        <f t="shared" si="2"/>
        <v>90</v>
      </c>
      <c r="O31" s="140">
        <f t="shared" si="3"/>
        <v>74</v>
      </c>
      <c r="P31" s="141">
        <f>'BH Failure Data (WQT &amp; Repair)'!I27+'BH Failure Data (WQT &amp; Repair)'!J27</f>
        <v>16</v>
      </c>
      <c r="Q31" s="142">
        <f t="shared" si="15"/>
        <v>82500</v>
      </c>
      <c r="R31" s="142">
        <f t="shared" si="13"/>
        <v>22200</v>
      </c>
      <c r="S31" s="142">
        <f t="shared" si="14"/>
        <v>104700</v>
      </c>
      <c r="U31" s="11"/>
      <c r="Z31" s="10"/>
      <c r="AA31" s="10"/>
    </row>
    <row r="32" spans="1:27">
      <c r="A32" s="331"/>
      <c r="B32" s="15" t="s">
        <v>87</v>
      </c>
      <c r="C32" s="3" t="s">
        <v>88</v>
      </c>
      <c r="D32" s="174">
        <v>42662</v>
      </c>
      <c r="E32" s="14" t="s">
        <v>38</v>
      </c>
      <c r="F32" s="88">
        <v>5.1571999999999996</v>
      </c>
      <c r="G32" s="88">
        <v>21.4968</v>
      </c>
      <c r="H32" s="316">
        <f>'HH Lists'!E28</f>
        <v>354</v>
      </c>
      <c r="I32" s="319">
        <f t="shared" si="12"/>
        <v>300</v>
      </c>
      <c r="J32" s="7"/>
      <c r="K32" s="140">
        <f t="shared" si="1"/>
        <v>275</v>
      </c>
      <c r="L32" s="140">
        <f t="shared" si="6"/>
        <v>0</v>
      </c>
      <c r="M32" s="141">
        <f>'BH Failure Data (WQT &amp; Repair)'!G28+'BH Failure Data (WQT &amp; Repair)'!H28</f>
        <v>275</v>
      </c>
      <c r="N32" s="140">
        <f t="shared" si="2"/>
        <v>90</v>
      </c>
      <c r="O32" s="140">
        <f t="shared" si="3"/>
        <v>0</v>
      </c>
      <c r="P32" s="141">
        <f>'BH Failure Data (WQT &amp; Repair)'!I28+'BH Failure Data (WQT &amp; Repair)'!J28</f>
        <v>90</v>
      </c>
      <c r="Q32" s="142">
        <f t="shared" si="15"/>
        <v>0</v>
      </c>
      <c r="R32" s="142">
        <f t="shared" si="13"/>
        <v>0</v>
      </c>
      <c r="S32" s="142">
        <f t="shared" si="14"/>
        <v>0</v>
      </c>
      <c r="AA32" s="148"/>
    </row>
    <row r="33" spans="1:27">
      <c r="A33" s="331"/>
      <c r="B33" s="15" t="s">
        <v>89</v>
      </c>
      <c r="C33" s="3" t="s">
        <v>90</v>
      </c>
      <c r="D33" s="174">
        <v>42670</v>
      </c>
      <c r="E33" s="14" t="s">
        <v>38</v>
      </c>
      <c r="F33" s="20">
        <v>5.0603600000000002</v>
      </c>
      <c r="G33" s="20">
        <v>21.306799999999999</v>
      </c>
      <c r="H33" s="316">
        <f>'HH Lists'!E29</f>
        <v>309</v>
      </c>
      <c r="I33" s="319">
        <f t="shared" si="12"/>
        <v>300</v>
      </c>
      <c r="J33" s="7"/>
      <c r="K33" s="140">
        <f t="shared" si="1"/>
        <v>275</v>
      </c>
      <c r="L33" s="140">
        <f t="shared" si="6"/>
        <v>275</v>
      </c>
      <c r="M33" s="141">
        <f>'BH Failure Data (WQT &amp; Repair)'!G29+'BH Failure Data (WQT &amp; Repair)'!H29</f>
        <v>0</v>
      </c>
      <c r="N33" s="140">
        <f t="shared" si="2"/>
        <v>90</v>
      </c>
      <c r="O33" s="140">
        <f t="shared" si="3"/>
        <v>90</v>
      </c>
      <c r="P33" s="141">
        <f>'BH Failure Data (WQT &amp; Repair)'!I29+'BH Failure Data (WQT &amp; Repair)'!J29</f>
        <v>0</v>
      </c>
      <c r="Q33" s="142">
        <f t="shared" si="15"/>
        <v>82500</v>
      </c>
      <c r="R33" s="142">
        <f t="shared" si="13"/>
        <v>27000</v>
      </c>
      <c r="S33" s="142">
        <f t="shared" si="14"/>
        <v>109500</v>
      </c>
      <c r="AA33" s="10"/>
    </row>
    <row r="34" spans="1:27">
      <c r="A34" s="331"/>
      <c r="B34" s="15" t="s">
        <v>91</v>
      </c>
      <c r="C34" s="3" t="s">
        <v>92</v>
      </c>
      <c r="D34" s="174">
        <v>42664</v>
      </c>
      <c r="E34" s="14" t="s">
        <v>38</v>
      </c>
      <c r="F34" s="20">
        <v>5.1014099999999996</v>
      </c>
      <c r="G34" s="20">
        <v>20.940300000000001</v>
      </c>
      <c r="H34" s="316">
        <f>'HH Lists'!E30</f>
        <v>299</v>
      </c>
      <c r="I34" s="319">
        <f t="shared" si="12"/>
        <v>299</v>
      </c>
      <c r="J34" s="7"/>
      <c r="K34" s="140">
        <f t="shared" si="1"/>
        <v>275</v>
      </c>
      <c r="L34" s="140">
        <f t="shared" si="6"/>
        <v>237</v>
      </c>
      <c r="M34" s="141">
        <f>'BH Failure Data (WQT &amp; Repair)'!G30+'BH Failure Data (WQT &amp; Repair)'!H30</f>
        <v>38</v>
      </c>
      <c r="N34" s="140">
        <f t="shared" si="2"/>
        <v>90</v>
      </c>
      <c r="O34" s="140">
        <f t="shared" si="3"/>
        <v>84</v>
      </c>
      <c r="P34" s="141">
        <f>'BH Failure Data (WQT &amp; Repair)'!I30+'BH Failure Data (WQT &amp; Repair)'!J30</f>
        <v>6</v>
      </c>
      <c r="Q34" s="142">
        <f t="shared" si="15"/>
        <v>70863</v>
      </c>
      <c r="R34" s="142">
        <f t="shared" si="13"/>
        <v>25116</v>
      </c>
      <c r="S34" s="142">
        <f t="shared" si="14"/>
        <v>95979</v>
      </c>
      <c r="AA34" s="10"/>
    </row>
    <row r="35" spans="1:27">
      <c r="A35" s="331"/>
      <c r="B35" s="15" t="s">
        <v>93</v>
      </c>
      <c r="C35" s="3" t="s">
        <v>94</v>
      </c>
      <c r="D35" s="174">
        <v>42661</v>
      </c>
      <c r="E35" s="14" t="s">
        <v>38</v>
      </c>
      <c r="F35" s="20">
        <v>4.7847200000000001</v>
      </c>
      <c r="G35" s="20">
        <v>26.510400000000001</v>
      </c>
      <c r="H35" s="316">
        <f>'HH Lists'!E31</f>
        <v>381</v>
      </c>
      <c r="I35" s="319">
        <f t="shared" si="12"/>
        <v>300</v>
      </c>
      <c r="J35" s="7"/>
      <c r="K35" s="140">
        <f t="shared" si="1"/>
        <v>275</v>
      </c>
      <c r="L35" s="140">
        <f t="shared" si="6"/>
        <v>0</v>
      </c>
      <c r="M35" s="141">
        <f>'BH Failure Data (WQT &amp; Repair)'!G31+'BH Failure Data (WQT &amp; Repair)'!H31</f>
        <v>275</v>
      </c>
      <c r="N35" s="140">
        <f t="shared" si="2"/>
        <v>90</v>
      </c>
      <c r="O35" s="140">
        <f t="shared" si="3"/>
        <v>0</v>
      </c>
      <c r="P35" s="141">
        <f>'BH Failure Data (WQT &amp; Repair)'!I31+'BH Failure Data (WQT &amp; Repair)'!J31</f>
        <v>90</v>
      </c>
      <c r="Q35" s="142">
        <f t="shared" si="15"/>
        <v>0</v>
      </c>
      <c r="R35" s="142">
        <f t="shared" si="13"/>
        <v>0</v>
      </c>
      <c r="S35" s="142">
        <f t="shared" si="14"/>
        <v>0</v>
      </c>
      <c r="AA35" s="10"/>
    </row>
    <row r="36" spans="1:27" ht="15.75" thickBot="1">
      <c r="A36" s="332"/>
      <c r="B36" s="15" t="s">
        <v>95</v>
      </c>
      <c r="C36" s="3" t="s">
        <v>96</v>
      </c>
      <c r="D36" s="174">
        <v>42660</v>
      </c>
      <c r="E36" s="14" t="s">
        <v>38</v>
      </c>
      <c r="F36" s="20">
        <v>4.7431000000000001</v>
      </c>
      <c r="G36" s="20">
        <v>25.966100000000001</v>
      </c>
      <c r="H36" s="316">
        <f>'HH Lists'!E32</f>
        <v>509</v>
      </c>
      <c r="I36" s="319">
        <f t="shared" si="12"/>
        <v>300</v>
      </c>
      <c r="J36" s="7"/>
      <c r="K36" s="140">
        <f t="shared" si="1"/>
        <v>275</v>
      </c>
      <c r="L36" s="140">
        <f t="shared" si="6"/>
        <v>0</v>
      </c>
      <c r="M36" s="141">
        <f>'BH Failure Data (WQT &amp; Repair)'!G32+'BH Failure Data (WQT &amp; Repair)'!H32</f>
        <v>275</v>
      </c>
      <c r="N36" s="140">
        <f t="shared" si="2"/>
        <v>90</v>
      </c>
      <c r="O36" s="140">
        <f t="shared" si="3"/>
        <v>0</v>
      </c>
      <c r="P36" s="141">
        <f>'BH Failure Data (WQT &amp; Repair)'!I32+'BH Failure Data (WQT &amp; Repair)'!J32</f>
        <v>90</v>
      </c>
      <c r="Q36" s="142">
        <f t="shared" si="15"/>
        <v>0</v>
      </c>
      <c r="R36" s="142">
        <f t="shared" si="13"/>
        <v>0</v>
      </c>
      <c r="S36" s="142">
        <f t="shared" si="14"/>
        <v>0</v>
      </c>
      <c r="AA36" s="147"/>
    </row>
    <row r="37" spans="1:27">
      <c r="H37" s="150">
        <f>SUM(H28:H36)</f>
        <v>3250</v>
      </c>
      <c r="I37" s="150">
        <f>SUM(I28:I36)</f>
        <v>2500</v>
      </c>
      <c r="Q37" s="150">
        <f>SUM(Q28:Q36)</f>
        <v>400863</v>
      </c>
      <c r="R37" s="150">
        <f>SUM(R28:R36)</f>
        <v>128316</v>
      </c>
      <c r="S37" s="150">
        <f>SUM(S28:S36)</f>
        <v>529179</v>
      </c>
      <c r="AA37" s="148"/>
    </row>
    <row r="38" spans="1:27" ht="15.75" thickBot="1"/>
    <row r="39" spans="1:27">
      <c r="A39" s="330" t="s">
        <v>97</v>
      </c>
      <c r="B39" s="16" t="s">
        <v>98</v>
      </c>
      <c r="C39" s="3" t="s">
        <v>99</v>
      </c>
      <c r="D39" s="174">
        <v>42662</v>
      </c>
      <c r="E39" s="14" t="s">
        <v>38</v>
      </c>
      <c r="F39" s="87">
        <v>5.1345599999999996</v>
      </c>
      <c r="G39" s="87">
        <v>21.750800000000002</v>
      </c>
      <c r="H39" s="316">
        <f>'HH Lists'!E33</f>
        <v>186</v>
      </c>
      <c r="I39" s="319">
        <f t="shared" ref="I39:I47" si="16">IF(H39&gt;300,300,H39)</f>
        <v>186</v>
      </c>
      <c r="J39" s="7"/>
      <c r="K39" s="140">
        <f t="shared" si="1"/>
        <v>275</v>
      </c>
      <c r="L39" s="140">
        <f t="shared" si="6"/>
        <v>275</v>
      </c>
      <c r="M39" s="141">
        <f>'BH Failure Data (WQT &amp; Repair)'!G33+'BH Failure Data (WQT &amp; Repair)'!H33</f>
        <v>0</v>
      </c>
      <c r="N39" s="140">
        <f t="shared" si="2"/>
        <v>90</v>
      </c>
      <c r="O39" s="140">
        <f t="shared" si="3"/>
        <v>90</v>
      </c>
      <c r="P39" s="141">
        <f>'BH Failure Data (WQT &amp; Repair)'!I33+'BH Failure Data (WQT &amp; Repair)'!J33</f>
        <v>0</v>
      </c>
      <c r="Q39" s="142">
        <f t="shared" si="15"/>
        <v>51150</v>
      </c>
      <c r="R39" s="142">
        <f t="shared" ref="R39:R47" si="17">I39*O39</f>
        <v>16740</v>
      </c>
      <c r="S39" s="142">
        <f t="shared" ref="S39:S47" si="18">Q39+R39</f>
        <v>67890</v>
      </c>
    </row>
    <row r="40" spans="1:27">
      <c r="A40" s="331"/>
      <c r="B40" s="15" t="s">
        <v>100</v>
      </c>
      <c r="C40" s="3" t="s">
        <v>101</v>
      </c>
      <c r="D40" s="174">
        <v>42662</v>
      </c>
      <c r="E40" s="14" t="s">
        <v>38</v>
      </c>
      <c r="F40" s="87">
        <v>5.1246400000000003</v>
      </c>
      <c r="G40" s="87">
        <v>22.235299999999999</v>
      </c>
      <c r="H40" s="316">
        <f>'HH Lists'!E34</f>
        <v>649</v>
      </c>
      <c r="I40" s="319">
        <f t="shared" si="16"/>
        <v>300</v>
      </c>
      <c r="J40" s="7"/>
      <c r="K40" s="140">
        <f t="shared" si="1"/>
        <v>275</v>
      </c>
      <c r="L40" s="140">
        <f t="shared" si="6"/>
        <v>266</v>
      </c>
      <c r="M40" s="141">
        <f>'BH Failure Data (WQT &amp; Repair)'!G34+'BH Failure Data (WQT &amp; Repair)'!H34</f>
        <v>9</v>
      </c>
      <c r="N40" s="140">
        <f t="shared" si="2"/>
        <v>90</v>
      </c>
      <c r="O40" s="140">
        <f t="shared" si="3"/>
        <v>90</v>
      </c>
      <c r="P40" s="141">
        <f>'BH Failure Data (WQT &amp; Repair)'!I34+'BH Failure Data (WQT &amp; Repair)'!J34</f>
        <v>0</v>
      </c>
      <c r="Q40" s="142">
        <f t="shared" si="15"/>
        <v>79800</v>
      </c>
      <c r="R40" s="142">
        <f t="shared" si="17"/>
        <v>27000</v>
      </c>
      <c r="S40" s="142">
        <f t="shared" si="18"/>
        <v>106800</v>
      </c>
    </row>
    <row r="41" spans="1:27">
      <c r="A41" s="331"/>
      <c r="B41" s="15" t="s">
        <v>102</v>
      </c>
      <c r="C41" s="3" t="s">
        <v>103</v>
      </c>
      <c r="D41" s="174">
        <v>42688</v>
      </c>
      <c r="E41" s="14" t="s">
        <v>38</v>
      </c>
      <c r="F41" s="87">
        <v>5.0837599999999998</v>
      </c>
      <c r="G41" s="87">
        <v>28.320399999999999</v>
      </c>
      <c r="H41" s="316">
        <f>'HH Lists'!E35</f>
        <v>199</v>
      </c>
      <c r="I41" s="319">
        <f t="shared" si="16"/>
        <v>199</v>
      </c>
      <c r="J41" s="7"/>
      <c r="K41" s="140">
        <f t="shared" si="1"/>
        <v>275</v>
      </c>
      <c r="L41" s="140">
        <f t="shared" si="6"/>
        <v>275</v>
      </c>
      <c r="M41" s="141">
        <f>'BH Failure Data (WQT &amp; Repair)'!G35+'BH Failure Data (WQT &amp; Repair)'!H35</f>
        <v>0</v>
      </c>
      <c r="N41" s="140">
        <f t="shared" si="2"/>
        <v>90</v>
      </c>
      <c r="O41" s="140">
        <f t="shared" si="3"/>
        <v>90</v>
      </c>
      <c r="P41" s="141">
        <f>'BH Failure Data (WQT &amp; Repair)'!I35+'BH Failure Data (WQT &amp; Repair)'!J35</f>
        <v>0</v>
      </c>
      <c r="Q41" s="142">
        <f t="shared" si="15"/>
        <v>54725</v>
      </c>
      <c r="R41" s="142">
        <f t="shared" si="17"/>
        <v>17910</v>
      </c>
      <c r="S41" s="142">
        <f t="shared" si="18"/>
        <v>72635</v>
      </c>
    </row>
    <row r="42" spans="1:27">
      <c r="A42" s="331"/>
      <c r="B42" s="15" t="s">
        <v>104</v>
      </c>
      <c r="C42" s="3" t="s">
        <v>105</v>
      </c>
      <c r="D42" s="174">
        <v>42657</v>
      </c>
      <c r="E42" s="14" t="s">
        <v>38</v>
      </c>
      <c r="F42" s="87">
        <v>5.1464400000000001</v>
      </c>
      <c r="G42" s="87">
        <v>28.244</v>
      </c>
      <c r="H42" s="316">
        <f>'HH Lists'!E36</f>
        <v>323</v>
      </c>
      <c r="I42" s="319">
        <f t="shared" si="16"/>
        <v>300</v>
      </c>
      <c r="J42" s="7"/>
      <c r="K42" s="140">
        <f t="shared" si="1"/>
        <v>275</v>
      </c>
      <c r="L42" s="140">
        <f t="shared" si="6"/>
        <v>0</v>
      </c>
      <c r="M42" s="141">
        <f>'BH Failure Data (WQT &amp; Repair)'!G36+'BH Failure Data (WQT &amp; Repair)'!H36</f>
        <v>275</v>
      </c>
      <c r="N42" s="140">
        <f t="shared" si="2"/>
        <v>90</v>
      </c>
      <c r="O42" s="140">
        <f t="shared" si="3"/>
        <v>0</v>
      </c>
      <c r="P42" s="141">
        <f>'BH Failure Data (WQT &amp; Repair)'!I36+'BH Failure Data (WQT &amp; Repair)'!J36</f>
        <v>90</v>
      </c>
      <c r="Q42" s="142">
        <f t="shared" si="15"/>
        <v>0</v>
      </c>
      <c r="R42" s="142">
        <f t="shared" si="17"/>
        <v>0</v>
      </c>
      <c r="S42" s="142">
        <f t="shared" si="18"/>
        <v>0</v>
      </c>
    </row>
    <row r="43" spans="1:27">
      <c r="A43" s="331"/>
      <c r="B43" s="15" t="s">
        <v>106</v>
      </c>
      <c r="C43" s="3" t="s">
        <v>107</v>
      </c>
      <c r="D43" s="175">
        <v>42658</v>
      </c>
      <c r="E43" s="14" t="s">
        <v>38</v>
      </c>
      <c r="F43" s="87">
        <v>5.1681999999999997</v>
      </c>
      <c r="G43" s="87">
        <v>27.727799999999998</v>
      </c>
      <c r="H43" s="316">
        <f>'HH Lists'!E37</f>
        <v>304</v>
      </c>
      <c r="I43" s="319">
        <f t="shared" si="16"/>
        <v>300</v>
      </c>
      <c r="J43" s="7"/>
      <c r="K43" s="140">
        <f t="shared" si="1"/>
        <v>275</v>
      </c>
      <c r="L43" s="140">
        <f t="shared" si="6"/>
        <v>262</v>
      </c>
      <c r="M43" s="141">
        <f>'BH Failure Data (WQT &amp; Repair)'!G37+'BH Failure Data (WQT &amp; Repair)'!H37</f>
        <v>13</v>
      </c>
      <c r="N43" s="140">
        <f t="shared" si="2"/>
        <v>90</v>
      </c>
      <c r="O43" s="140">
        <f t="shared" si="3"/>
        <v>90</v>
      </c>
      <c r="P43" s="141">
        <f>'BH Failure Data (WQT &amp; Repair)'!I37+'BH Failure Data (WQT &amp; Repair)'!J37</f>
        <v>0</v>
      </c>
      <c r="Q43" s="142">
        <f t="shared" si="15"/>
        <v>78600</v>
      </c>
      <c r="R43" s="142">
        <f t="shared" si="17"/>
        <v>27000</v>
      </c>
      <c r="S43" s="142">
        <f t="shared" si="18"/>
        <v>105600</v>
      </c>
    </row>
    <row r="44" spans="1:27">
      <c r="A44" s="331"/>
      <c r="B44" s="15" t="s">
        <v>108</v>
      </c>
      <c r="C44" s="3" t="s">
        <v>109</v>
      </c>
      <c r="D44" s="175">
        <v>42656</v>
      </c>
      <c r="E44" s="14" t="s">
        <v>38</v>
      </c>
      <c r="F44" s="86">
        <v>5.1724300000000003</v>
      </c>
      <c r="G44" s="87">
        <v>28.23</v>
      </c>
      <c r="H44" s="316">
        <f>'HH Lists'!E38</f>
        <v>320</v>
      </c>
      <c r="I44" s="319">
        <f t="shared" si="16"/>
        <v>300</v>
      </c>
      <c r="J44" s="7"/>
      <c r="K44" s="140">
        <f t="shared" si="1"/>
        <v>275</v>
      </c>
      <c r="L44" s="140">
        <f t="shared" si="6"/>
        <v>0</v>
      </c>
      <c r="M44" s="141">
        <f>'BH Failure Data (WQT &amp; Repair)'!G38+'BH Failure Data (WQT &amp; Repair)'!H38</f>
        <v>275</v>
      </c>
      <c r="N44" s="140">
        <f t="shared" si="2"/>
        <v>90</v>
      </c>
      <c r="O44" s="140">
        <f t="shared" si="3"/>
        <v>0</v>
      </c>
      <c r="P44" s="141">
        <f>'BH Failure Data (WQT &amp; Repair)'!I38+'BH Failure Data (WQT &amp; Repair)'!J38</f>
        <v>90</v>
      </c>
      <c r="Q44" s="142">
        <f t="shared" si="15"/>
        <v>0</v>
      </c>
      <c r="R44" s="142">
        <f t="shared" si="17"/>
        <v>0</v>
      </c>
      <c r="S44" s="142">
        <f t="shared" si="18"/>
        <v>0</v>
      </c>
    </row>
    <row r="45" spans="1:27">
      <c r="A45" s="331"/>
      <c r="B45" s="15" t="s">
        <v>110</v>
      </c>
      <c r="C45" s="3" t="s">
        <v>111</v>
      </c>
      <c r="D45" s="175">
        <v>42656</v>
      </c>
      <c r="E45" s="14" t="s">
        <v>38</v>
      </c>
      <c r="F45" s="86">
        <v>5.1821400000000004</v>
      </c>
      <c r="G45" s="86">
        <v>28.346299999999999</v>
      </c>
      <c r="H45" s="316">
        <f>'HH Lists'!E39</f>
        <v>433</v>
      </c>
      <c r="I45" s="319">
        <f t="shared" si="16"/>
        <v>300</v>
      </c>
      <c r="J45" s="7"/>
      <c r="K45" s="140">
        <f t="shared" si="1"/>
        <v>275</v>
      </c>
      <c r="L45" s="140">
        <f t="shared" si="6"/>
        <v>0</v>
      </c>
      <c r="M45" s="141">
        <f>'BH Failure Data (WQT &amp; Repair)'!G39+'BH Failure Data (WQT &amp; Repair)'!H39</f>
        <v>275</v>
      </c>
      <c r="N45" s="140">
        <f t="shared" si="2"/>
        <v>90</v>
      </c>
      <c r="O45" s="140">
        <f t="shared" si="3"/>
        <v>0</v>
      </c>
      <c r="P45" s="141">
        <f>'BH Failure Data (WQT &amp; Repair)'!I39+'BH Failure Data (WQT &amp; Repair)'!J39</f>
        <v>90</v>
      </c>
      <c r="Q45" s="142">
        <f t="shared" si="15"/>
        <v>0</v>
      </c>
      <c r="R45" s="142">
        <f t="shared" si="17"/>
        <v>0</v>
      </c>
      <c r="S45" s="142">
        <f t="shared" si="18"/>
        <v>0</v>
      </c>
    </row>
    <row r="46" spans="1:27">
      <c r="A46" s="331"/>
      <c r="B46" s="15" t="s">
        <v>112</v>
      </c>
      <c r="C46" s="3" t="s">
        <v>113</v>
      </c>
      <c r="D46" s="174">
        <v>42658</v>
      </c>
      <c r="E46" s="14" t="s">
        <v>38</v>
      </c>
      <c r="F46" s="86">
        <v>5.1821400000000004</v>
      </c>
      <c r="G46" s="86">
        <v>28.346299999999999</v>
      </c>
      <c r="H46" s="316">
        <f>'HH Lists'!E40</f>
        <v>597</v>
      </c>
      <c r="I46" s="319">
        <f t="shared" si="16"/>
        <v>300</v>
      </c>
      <c r="J46" s="7"/>
      <c r="K46" s="140">
        <f t="shared" si="1"/>
        <v>275</v>
      </c>
      <c r="L46" s="140">
        <f t="shared" si="6"/>
        <v>275</v>
      </c>
      <c r="M46" s="141">
        <f>'BH Failure Data (WQT &amp; Repair)'!G40+'BH Failure Data (WQT &amp; Repair)'!H40</f>
        <v>0</v>
      </c>
      <c r="N46" s="140">
        <f t="shared" si="2"/>
        <v>90</v>
      </c>
      <c r="O46" s="140">
        <f t="shared" si="3"/>
        <v>90</v>
      </c>
      <c r="P46" s="141">
        <f>'BH Failure Data (WQT &amp; Repair)'!I40+'BH Failure Data (WQT &amp; Repair)'!J40</f>
        <v>0</v>
      </c>
      <c r="Q46" s="142">
        <f t="shared" si="15"/>
        <v>82500</v>
      </c>
      <c r="R46" s="142">
        <f t="shared" si="17"/>
        <v>27000</v>
      </c>
      <c r="S46" s="142">
        <f t="shared" si="18"/>
        <v>109500</v>
      </c>
    </row>
    <row r="47" spans="1:27" ht="15.75" thickBot="1">
      <c r="A47" s="332"/>
      <c r="B47" s="15" t="s">
        <v>114</v>
      </c>
      <c r="C47" s="3" t="s">
        <v>115</v>
      </c>
      <c r="D47" s="174">
        <v>42661</v>
      </c>
      <c r="E47" s="14" t="s">
        <v>38</v>
      </c>
      <c r="F47" s="86">
        <v>4.8219700000000003</v>
      </c>
      <c r="G47" s="86">
        <v>27.177</v>
      </c>
      <c r="H47" s="316">
        <f>'HH Lists'!E41</f>
        <v>394</v>
      </c>
      <c r="I47" s="319">
        <f t="shared" si="16"/>
        <v>300</v>
      </c>
      <c r="J47" s="7"/>
      <c r="K47" s="140">
        <f t="shared" si="1"/>
        <v>275</v>
      </c>
      <c r="L47" s="140">
        <f t="shared" si="6"/>
        <v>275</v>
      </c>
      <c r="M47" s="141">
        <f>'BH Failure Data (WQT &amp; Repair)'!G41+'BH Failure Data (WQT &amp; Repair)'!H41</f>
        <v>0</v>
      </c>
      <c r="N47" s="140">
        <f t="shared" si="2"/>
        <v>90</v>
      </c>
      <c r="O47" s="140">
        <f t="shared" si="3"/>
        <v>90</v>
      </c>
      <c r="P47" s="141">
        <f>'BH Failure Data (WQT &amp; Repair)'!I41+'BH Failure Data (WQT &amp; Repair)'!J41</f>
        <v>0</v>
      </c>
      <c r="Q47" s="142">
        <f t="shared" si="15"/>
        <v>82500</v>
      </c>
      <c r="R47" s="142">
        <f t="shared" si="17"/>
        <v>27000</v>
      </c>
      <c r="S47" s="142">
        <f t="shared" si="18"/>
        <v>109500</v>
      </c>
    </row>
    <row r="48" spans="1:27">
      <c r="H48" s="150">
        <f>SUM(H39:H47)</f>
        <v>3405</v>
      </c>
      <c r="I48" s="150">
        <f>SUM(I39:I47)</f>
        <v>2485</v>
      </c>
      <c r="Q48" s="150">
        <f>SUM(Q39:Q47)</f>
        <v>429275</v>
      </c>
      <c r="R48" s="150">
        <f>SUM(R39:R47)</f>
        <v>142650</v>
      </c>
      <c r="S48" s="150">
        <f>SUM(S39:S47)</f>
        <v>571925</v>
      </c>
    </row>
    <row r="49" spans="1:23" ht="15.75" thickBot="1">
      <c r="T49" s="149"/>
      <c r="U49" s="149"/>
      <c r="V49" s="149"/>
      <c r="W49" s="149"/>
    </row>
    <row r="50" spans="1:23">
      <c r="A50" s="330" t="s">
        <v>116</v>
      </c>
      <c r="B50" s="9" t="s">
        <v>117</v>
      </c>
      <c r="C50" s="3" t="s">
        <v>118</v>
      </c>
      <c r="D50" s="174">
        <v>42801</v>
      </c>
      <c r="E50" s="14" t="s">
        <v>38</v>
      </c>
      <c r="F50" s="87">
        <v>255718</v>
      </c>
      <c r="G50" s="87">
        <v>476848</v>
      </c>
      <c r="H50" s="316">
        <f>'HH Lists'!E42</f>
        <v>931</v>
      </c>
      <c r="I50" s="319">
        <f t="shared" ref="I50:I55" si="19">IF(H50&gt;300,300,H50)</f>
        <v>300</v>
      </c>
      <c r="J50" s="7"/>
      <c r="K50" s="140">
        <f t="shared" si="1"/>
        <v>275</v>
      </c>
      <c r="L50" s="140">
        <f t="shared" si="6"/>
        <v>275</v>
      </c>
      <c r="M50" s="141">
        <f>'BH Failure Data (WQT &amp; Repair)'!G42+'BH Failure Data (WQT &amp; Repair)'!H42</f>
        <v>0</v>
      </c>
      <c r="N50" s="140">
        <f t="shared" si="2"/>
        <v>90</v>
      </c>
      <c r="O50" s="140">
        <f t="shared" si="3"/>
        <v>90</v>
      </c>
      <c r="P50" s="141">
        <f>'BH Failure Data (WQT &amp; Repair)'!I42+'BH Failure Data (WQT &amp; Repair)'!J42</f>
        <v>0</v>
      </c>
      <c r="Q50" s="142">
        <f t="shared" ref="Q50:Q55" si="20">I50*L50</f>
        <v>82500</v>
      </c>
      <c r="R50" s="142">
        <f t="shared" ref="R50:R55" si="21">I50*O50</f>
        <v>27000</v>
      </c>
      <c r="S50" s="142">
        <f t="shared" ref="S50:S55" si="22">Q50+R50</f>
        <v>109500</v>
      </c>
    </row>
    <row r="51" spans="1:23">
      <c r="A51" s="331"/>
      <c r="B51" s="15" t="s">
        <v>119</v>
      </c>
      <c r="C51" s="3" t="s">
        <v>120</v>
      </c>
      <c r="D51" s="174">
        <v>42794</v>
      </c>
      <c r="E51" s="14" t="s">
        <v>38</v>
      </c>
      <c r="F51" s="20">
        <v>543035</v>
      </c>
      <c r="G51" s="87">
        <v>242099</v>
      </c>
      <c r="H51" s="316">
        <f>'HH Lists'!E43</f>
        <v>769</v>
      </c>
      <c r="I51" s="319">
        <f t="shared" si="19"/>
        <v>300</v>
      </c>
      <c r="J51" s="7"/>
      <c r="K51" s="140">
        <f t="shared" si="1"/>
        <v>275</v>
      </c>
      <c r="L51" s="140">
        <f t="shared" si="6"/>
        <v>275</v>
      </c>
      <c r="M51" s="141">
        <f>'BH Failure Data (WQT &amp; Repair)'!G43+'BH Failure Data (WQT &amp; Repair)'!H43</f>
        <v>0</v>
      </c>
      <c r="N51" s="140">
        <f t="shared" si="2"/>
        <v>90</v>
      </c>
      <c r="O51" s="140">
        <f t="shared" si="3"/>
        <v>90</v>
      </c>
      <c r="P51" s="141">
        <f>'BH Failure Data (WQT &amp; Repair)'!I43+'BH Failure Data (WQT &amp; Repair)'!J43</f>
        <v>0</v>
      </c>
      <c r="Q51" s="142">
        <f t="shared" si="20"/>
        <v>82500</v>
      </c>
      <c r="R51" s="142">
        <f t="shared" si="21"/>
        <v>27000</v>
      </c>
      <c r="S51" s="142">
        <f t="shared" si="22"/>
        <v>109500</v>
      </c>
    </row>
    <row r="52" spans="1:23">
      <c r="A52" s="331"/>
      <c r="B52" s="15" t="s">
        <v>121</v>
      </c>
      <c r="C52" s="3" t="s">
        <v>122</v>
      </c>
      <c r="D52" s="174">
        <v>42803</v>
      </c>
      <c r="E52" s="14" t="s">
        <v>38</v>
      </c>
      <c r="F52" s="20">
        <v>2.2278190000000002</v>
      </c>
      <c r="G52" s="89">
        <v>32.640604000000003</v>
      </c>
      <c r="H52" s="316">
        <f>'HH Lists'!E44</f>
        <v>929</v>
      </c>
      <c r="I52" s="319">
        <f t="shared" si="19"/>
        <v>300</v>
      </c>
      <c r="J52" s="7"/>
      <c r="K52" s="140">
        <f t="shared" si="1"/>
        <v>275</v>
      </c>
      <c r="L52" s="140">
        <f t="shared" si="6"/>
        <v>0</v>
      </c>
      <c r="M52" s="141">
        <f>'BH Failure Data (WQT &amp; Repair)'!G44+'BH Failure Data (WQT &amp; Repair)'!H44</f>
        <v>275</v>
      </c>
      <c r="N52" s="140">
        <f t="shared" si="2"/>
        <v>90</v>
      </c>
      <c r="O52" s="140">
        <f t="shared" si="3"/>
        <v>0</v>
      </c>
      <c r="P52" s="141">
        <f>'BH Failure Data (WQT &amp; Repair)'!I44+'BH Failure Data (WQT &amp; Repair)'!J44</f>
        <v>90</v>
      </c>
      <c r="Q52" s="142">
        <f t="shared" si="20"/>
        <v>0</v>
      </c>
      <c r="R52" s="142">
        <f t="shared" si="21"/>
        <v>0</v>
      </c>
      <c r="S52" s="142">
        <f t="shared" si="22"/>
        <v>0</v>
      </c>
    </row>
    <row r="53" spans="1:23">
      <c r="A53" s="331"/>
      <c r="B53" s="15" t="s">
        <v>123</v>
      </c>
      <c r="C53" s="3" t="s">
        <v>124</v>
      </c>
      <c r="D53" s="174">
        <v>42800</v>
      </c>
      <c r="E53" s="14" t="s">
        <v>38</v>
      </c>
      <c r="F53" s="20" t="s">
        <v>125</v>
      </c>
      <c r="G53" s="86" t="s">
        <v>126</v>
      </c>
      <c r="H53" s="316">
        <f>'HH Lists'!E45</f>
        <v>419</v>
      </c>
      <c r="I53" s="319">
        <f t="shared" si="19"/>
        <v>300</v>
      </c>
      <c r="J53" s="7"/>
      <c r="K53" s="140">
        <f t="shared" si="1"/>
        <v>275</v>
      </c>
      <c r="L53" s="140">
        <f t="shared" si="6"/>
        <v>0</v>
      </c>
      <c r="M53" s="141">
        <f>'BH Failure Data (WQT &amp; Repair)'!G45+'BH Failure Data (WQT &amp; Repair)'!H45</f>
        <v>275</v>
      </c>
      <c r="N53" s="140">
        <f t="shared" si="2"/>
        <v>90</v>
      </c>
      <c r="O53" s="140">
        <f t="shared" si="3"/>
        <v>0</v>
      </c>
      <c r="P53" s="141">
        <f>'BH Failure Data (WQT &amp; Repair)'!I45+'BH Failure Data (WQT &amp; Repair)'!J45</f>
        <v>90</v>
      </c>
      <c r="Q53" s="142">
        <f t="shared" si="20"/>
        <v>0</v>
      </c>
      <c r="R53" s="142">
        <f t="shared" si="21"/>
        <v>0</v>
      </c>
      <c r="S53" s="142">
        <f t="shared" si="22"/>
        <v>0</v>
      </c>
    </row>
    <row r="54" spans="1:23">
      <c r="A54" s="331"/>
      <c r="B54" s="15" t="s">
        <v>127</v>
      </c>
      <c r="C54" s="3" t="s">
        <v>128</v>
      </c>
      <c r="D54" s="174">
        <v>42795</v>
      </c>
      <c r="E54" s="14" t="s">
        <v>38</v>
      </c>
      <c r="F54" s="20" t="s">
        <v>129</v>
      </c>
      <c r="G54" s="86" t="s">
        <v>130</v>
      </c>
      <c r="H54" s="316">
        <f>'HH Lists'!E46</f>
        <v>478</v>
      </c>
      <c r="I54" s="319">
        <f t="shared" si="19"/>
        <v>300</v>
      </c>
      <c r="J54" s="7"/>
      <c r="K54" s="140">
        <f t="shared" si="1"/>
        <v>275</v>
      </c>
      <c r="L54" s="140">
        <f t="shared" si="6"/>
        <v>0</v>
      </c>
      <c r="M54" s="141">
        <f>'BH Failure Data (WQT &amp; Repair)'!G46+'BH Failure Data (WQT &amp; Repair)'!H46</f>
        <v>275</v>
      </c>
      <c r="N54" s="140">
        <f t="shared" si="2"/>
        <v>90</v>
      </c>
      <c r="O54" s="140">
        <f t="shared" si="3"/>
        <v>0</v>
      </c>
      <c r="P54" s="141">
        <f>'BH Failure Data (WQT &amp; Repair)'!I46+'BH Failure Data (WQT &amp; Repair)'!J46</f>
        <v>90</v>
      </c>
      <c r="Q54" s="142">
        <f t="shared" si="20"/>
        <v>0</v>
      </c>
      <c r="R54" s="142">
        <f t="shared" si="21"/>
        <v>0</v>
      </c>
      <c r="S54" s="142">
        <f t="shared" si="22"/>
        <v>0</v>
      </c>
    </row>
    <row r="55" spans="1:23" ht="15.75" thickBot="1">
      <c r="A55" s="332"/>
      <c r="B55" s="15" t="s">
        <v>131</v>
      </c>
      <c r="C55" s="3" t="s">
        <v>132</v>
      </c>
      <c r="D55" s="174">
        <v>42801</v>
      </c>
      <c r="E55" s="14" t="s">
        <v>38</v>
      </c>
      <c r="F55" s="88" t="s">
        <v>133</v>
      </c>
      <c r="G55" s="87" t="s">
        <v>134</v>
      </c>
      <c r="H55" s="316">
        <f>'HH Lists'!E47</f>
        <v>416</v>
      </c>
      <c r="I55" s="319">
        <f t="shared" si="19"/>
        <v>300</v>
      </c>
      <c r="J55" s="7"/>
      <c r="K55" s="140">
        <f t="shared" si="1"/>
        <v>275</v>
      </c>
      <c r="L55" s="140">
        <f t="shared" si="6"/>
        <v>275</v>
      </c>
      <c r="M55" s="141">
        <f>'BH Failure Data (WQT &amp; Repair)'!G47+'BH Failure Data (WQT &amp; Repair)'!H47</f>
        <v>0</v>
      </c>
      <c r="N55" s="140">
        <f t="shared" si="2"/>
        <v>90</v>
      </c>
      <c r="O55" s="140">
        <f t="shared" si="3"/>
        <v>90</v>
      </c>
      <c r="P55" s="141">
        <f>'BH Failure Data (WQT &amp; Repair)'!I47+'BH Failure Data (WQT &amp; Repair)'!J47</f>
        <v>0</v>
      </c>
      <c r="Q55" s="142">
        <f t="shared" si="20"/>
        <v>82500</v>
      </c>
      <c r="R55" s="142">
        <f t="shared" si="21"/>
        <v>27000</v>
      </c>
      <c r="S55" s="142">
        <f t="shared" si="22"/>
        <v>109500</v>
      </c>
    </row>
    <row r="56" spans="1:23">
      <c r="H56" s="150">
        <f>SUM(H50:H55)</f>
        <v>3942</v>
      </c>
      <c r="I56" s="150">
        <f>SUM(I50:I55)</f>
        <v>1800</v>
      </c>
      <c r="Q56" s="150">
        <f>SUM(Q50:Q55)</f>
        <v>247500</v>
      </c>
      <c r="R56" s="150">
        <f>SUM(R50:R55)</f>
        <v>81000</v>
      </c>
      <c r="S56" s="150">
        <f>SUM(S50:S55)</f>
        <v>328500</v>
      </c>
    </row>
    <row r="57" spans="1:23" ht="15.75" thickBot="1"/>
    <row r="58" spans="1:23">
      <c r="A58" s="330" t="s">
        <v>135</v>
      </c>
      <c r="B58" s="16" t="s">
        <v>136</v>
      </c>
      <c r="C58" s="3" t="s">
        <v>137</v>
      </c>
      <c r="D58" s="174">
        <v>42801</v>
      </c>
      <c r="E58" s="14" t="s">
        <v>38</v>
      </c>
      <c r="F58" s="87" t="s">
        <v>138</v>
      </c>
      <c r="G58" s="87" t="s">
        <v>139</v>
      </c>
      <c r="H58" s="316">
        <f>'HH Lists'!E48</f>
        <v>649</v>
      </c>
      <c r="I58" s="319">
        <f t="shared" ref="I58:I62" si="23">IF(H58&gt;300,300,H58)</f>
        <v>300</v>
      </c>
      <c r="J58" s="7"/>
      <c r="K58" s="140">
        <f t="shared" si="1"/>
        <v>275</v>
      </c>
      <c r="L58" s="140">
        <f t="shared" si="6"/>
        <v>275</v>
      </c>
      <c r="M58" s="141">
        <f>'BH Failure Data (WQT &amp; Repair)'!G48+'BH Failure Data (WQT &amp; Repair)'!H48</f>
        <v>0</v>
      </c>
      <c r="N58" s="140">
        <f t="shared" si="2"/>
        <v>90</v>
      </c>
      <c r="O58" s="140">
        <f t="shared" si="3"/>
        <v>90</v>
      </c>
      <c r="P58" s="141">
        <f>'BH Failure Data (WQT &amp; Repair)'!I48+'BH Failure Data (WQT &amp; Repair)'!J48</f>
        <v>0</v>
      </c>
      <c r="Q58" s="142">
        <f t="shared" ref="Q58:Q62" si="24">I58*L58</f>
        <v>82500</v>
      </c>
      <c r="R58" s="142">
        <f t="shared" ref="R58:R62" si="25">I58*O58</f>
        <v>27000</v>
      </c>
      <c r="S58" s="142">
        <f t="shared" ref="S58:S62" si="26">Q58+R58</f>
        <v>109500</v>
      </c>
    </row>
    <row r="59" spans="1:23">
      <c r="A59" s="331"/>
      <c r="B59" s="15" t="s">
        <v>140</v>
      </c>
      <c r="C59" s="3" t="s">
        <v>141</v>
      </c>
      <c r="D59" s="174">
        <v>42795</v>
      </c>
      <c r="E59" s="14" t="s">
        <v>38</v>
      </c>
      <c r="F59" s="86" t="s">
        <v>142</v>
      </c>
      <c r="G59" s="87" t="s">
        <v>143</v>
      </c>
      <c r="H59" s="316">
        <f>'HH Lists'!E49</f>
        <v>1179</v>
      </c>
      <c r="I59" s="319">
        <f t="shared" si="23"/>
        <v>300</v>
      </c>
      <c r="J59" s="7"/>
      <c r="K59" s="140">
        <f t="shared" si="1"/>
        <v>275</v>
      </c>
      <c r="L59" s="140">
        <f t="shared" si="6"/>
        <v>275</v>
      </c>
      <c r="M59" s="141">
        <f>'BH Failure Data (WQT &amp; Repair)'!G49+'BH Failure Data (WQT &amp; Repair)'!H49</f>
        <v>0</v>
      </c>
      <c r="N59" s="140">
        <f t="shared" si="2"/>
        <v>90</v>
      </c>
      <c r="O59" s="140">
        <f t="shared" si="3"/>
        <v>90</v>
      </c>
      <c r="P59" s="141">
        <f>'BH Failure Data (WQT &amp; Repair)'!I49+'BH Failure Data (WQT &amp; Repair)'!J49</f>
        <v>0</v>
      </c>
      <c r="Q59" s="142">
        <f t="shared" si="24"/>
        <v>82500</v>
      </c>
      <c r="R59" s="142">
        <f t="shared" si="25"/>
        <v>27000</v>
      </c>
      <c r="S59" s="142">
        <f t="shared" si="26"/>
        <v>109500</v>
      </c>
    </row>
    <row r="60" spans="1:23">
      <c r="A60" s="331"/>
      <c r="B60" s="15" t="s">
        <v>144</v>
      </c>
      <c r="C60" s="3" t="s">
        <v>145</v>
      </c>
      <c r="D60" s="174">
        <v>42795</v>
      </c>
      <c r="E60" s="14" t="s">
        <v>38</v>
      </c>
      <c r="F60" s="86" t="s">
        <v>146</v>
      </c>
      <c r="G60" s="86" t="s">
        <v>147</v>
      </c>
      <c r="H60" s="316">
        <f>'HH Lists'!E50</f>
        <v>455</v>
      </c>
      <c r="I60" s="319">
        <f t="shared" si="23"/>
        <v>300</v>
      </c>
      <c r="J60" s="7"/>
      <c r="K60" s="140">
        <f t="shared" si="1"/>
        <v>275</v>
      </c>
      <c r="L60" s="140">
        <f t="shared" si="6"/>
        <v>275</v>
      </c>
      <c r="M60" s="141">
        <f>'BH Failure Data (WQT &amp; Repair)'!G50+'BH Failure Data (WQT &amp; Repair)'!H50</f>
        <v>0</v>
      </c>
      <c r="N60" s="140">
        <f t="shared" si="2"/>
        <v>90</v>
      </c>
      <c r="O60" s="140">
        <f t="shared" si="3"/>
        <v>90</v>
      </c>
      <c r="P60" s="141">
        <f>'BH Failure Data (WQT &amp; Repair)'!I50+'BH Failure Data (WQT &amp; Repair)'!J50</f>
        <v>0</v>
      </c>
      <c r="Q60" s="142">
        <f t="shared" si="24"/>
        <v>82500</v>
      </c>
      <c r="R60" s="142">
        <f t="shared" si="25"/>
        <v>27000</v>
      </c>
      <c r="S60" s="142">
        <f t="shared" si="26"/>
        <v>109500</v>
      </c>
    </row>
    <row r="61" spans="1:23">
      <c r="A61" s="331"/>
      <c r="B61" s="15" t="s">
        <v>148</v>
      </c>
      <c r="C61" s="3" t="s">
        <v>149</v>
      </c>
      <c r="D61" s="174">
        <v>42803</v>
      </c>
      <c r="E61" s="14" t="s">
        <v>38</v>
      </c>
      <c r="F61" s="86" t="s">
        <v>150</v>
      </c>
      <c r="G61" s="86" t="s">
        <v>151</v>
      </c>
      <c r="H61" s="316">
        <f>'HH Lists'!E51</f>
        <v>719</v>
      </c>
      <c r="I61" s="319">
        <f t="shared" si="23"/>
        <v>300</v>
      </c>
      <c r="J61" s="7"/>
      <c r="K61" s="140">
        <f t="shared" si="1"/>
        <v>275</v>
      </c>
      <c r="L61" s="140">
        <f t="shared" si="6"/>
        <v>275</v>
      </c>
      <c r="M61" s="141">
        <f>'BH Failure Data (WQT &amp; Repair)'!G51+'BH Failure Data (WQT &amp; Repair)'!H51</f>
        <v>0</v>
      </c>
      <c r="N61" s="140">
        <f t="shared" si="2"/>
        <v>90</v>
      </c>
      <c r="O61" s="140">
        <f t="shared" si="3"/>
        <v>90</v>
      </c>
      <c r="P61" s="141">
        <f>'BH Failure Data (WQT &amp; Repair)'!I51+'BH Failure Data (WQT &amp; Repair)'!J51</f>
        <v>0</v>
      </c>
      <c r="Q61" s="142">
        <f t="shared" si="24"/>
        <v>82500</v>
      </c>
      <c r="R61" s="142">
        <f t="shared" si="25"/>
        <v>27000</v>
      </c>
      <c r="S61" s="142">
        <f t="shared" si="26"/>
        <v>109500</v>
      </c>
    </row>
    <row r="62" spans="1:23" ht="15.75" thickBot="1">
      <c r="A62" s="332"/>
      <c r="B62" s="15" t="s">
        <v>152</v>
      </c>
      <c r="C62" s="3" t="s">
        <v>153</v>
      </c>
      <c r="D62" s="174">
        <v>42800</v>
      </c>
      <c r="E62" s="14" t="s">
        <v>38</v>
      </c>
      <c r="F62" s="86" t="s">
        <v>154</v>
      </c>
      <c r="G62" s="86" t="s">
        <v>155</v>
      </c>
      <c r="H62" s="316">
        <f>'HH Lists'!E52</f>
        <v>528</v>
      </c>
      <c r="I62" s="319">
        <f t="shared" si="23"/>
        <v>300</v>
      </c>
      <c r="J62" s="7"/>
      <c r="K62" s="140">
        <f t="shared" si="1"/>
        <v>275</v>
      </c>
      <c r="L62" s="140">
        <f t="shared" si="6"/>
        <v>275</v>
      </c>
      <c r="M62" s="141">
        <f>'BH Failure Data (WQT &amp; Repair)'!G52+'BH Failure Data (WQT &amp; Repair)'!H52</f>
        <v>0</v>
      </c>
      <c r="N62" s="140">
        <f t="shared" si="2"/>
        <v>90</v>
      </c>
      <c r="O62" s="140">
        <f t="shared" si="3"/>
        <v>90</v>
      </c>
      <c r="P62" s="141">
        <f>'BH Failure Data (WQT &amp; Repair)'!I52+'BH Failure Data (WQT &amp; Repair)'!J52</f>
        <v>0</v>
      </c>
      <c r="Q62" s="142">
        <f t="shared" si="24"/>
        <v>82500</v>
      </c>
      <c r="R62" s="142">
        <f t="shared" si="25"/>
        <v>27000</v>
      </c>
      <c r="S62" s="142">
        <f t="shared" si="26"/>
        <v>109500</v>
      </c>
    </row>
    <row r="63" spans="1:23">
      <c r="H63" s="150">
        <f>SUM(H58:H62)</f>
        <v>3530</v>
      </c>
      <c r="I63" s="150">
        <f>SUM(I58:I62)</f>
        <v>1500</v>
      </c>
      <c r="Q63" s="150">
        <f>SUM(Q58:Q62)</f>
        <v>412500</v>
      </c>
      <c r="R63" s="150">
        <f>SUM(R58:R62)</f>
        <v>135000</v>
      </c>
      <c r="S63" s="150">
        <f>SUM(S58:S62)</f>
        <v>547500</v>
      </c>
    </row>
    <row r="64" spans="1:23" ht="15.75" thickBot="1"/>
    <row r="65" spans="1:19">
      <c r="A65" s="330" t="s">
        <v>156</v>
      </c>
      <c r="B65" s="16" t="s">
        <v>157</v>
      </c>
      <c r="C65" s="3" t="s">
        <v>158</v>
      </c>
      <c r="D65" s="176">
        <v>42795</v>
      </c>
      <c r="E65" s="14" t="s">
        <v>38</v>
      </c>
      <c r="F65" s="104" t="s">
        <v>159</v>
      </c>
      <c r="G65" s="104" t="s">
        <v>160</v>
      </c>
      <c r="H65" s="316">
        <f>'HH Lists'!E53</f>
        <v>537</v>
      </c>
      <c r="I65" s="319">
        <f t="shared" ref="I65:I72" si="27">IF(H65&gt;300,300,H65)</f>
        <v>300</v>
      </c>
      <c r="J65" s="7"/>
      <c r="K65" s="140">
        <f t="shared" si="1"/>
        <v>275</v>
      </c>
      <c r="L65" s="140">
        <f t="shared" si="6"/>
        <v>0</v>
      </c>
      <c r="M65" s="141">
        <f>'BH Failure Data (WQT &amp; Repair)'!G53+'BH Failure Data (WQT &amp; Repair)'!H53</f>
        <v>275</v>
      </c>
      <c r="N65" s="140">
        <f t="shared" si="2"/>
        <v>90</v>
      </c>
      <c r="O65" s="140">
        <f t="shared" si="3"/>
        <v>0</v>
      </c>
      <c r="P65" s="141">
        <f>'BH Failure Data (WQT &amp; Repair)'!I53+'BH Failure Data (WQT &amp; Repair)'!J53</f>
        <v>90</v>
      </c>
      <c r="Q65" s="142">
        <f t="shared" ref="Q65:Q72" si="28">I65*L65</f>
        <v>0</v>
      </c>
      <c r="R65" s="142">
        <f t="shared" ref="R65:R72" si="29">I65*O65</f>
        <v>0</v>
      </c>
      <c r="S65" s="142">
        <f t="shared" ref="S65:S72" si="30">Q65+R65</f>
        <v>0</v>
      </c>
    </row>
    <row r="66" spans="1:19">
      <c r="A66" s="331"/>
      <c r="B66" s="15" t="s">
        <v>161</v>
      </c>
      <c r="C66" s="3" t="s">
        <v>162</v>
      </c>
      <c r="D66" s="177">
        <v>42800</v>
      </c>
      <c r="E66" s="14" t="s">
        <v>38</v>
      </c>
      <c r="F66" s="105" t="s">
        <v>163</v>
      </c>
      <c r="G66" s="104" t="s">
        <v>164</v>
      </c>
      <c r="H66" s="316">
        <f>'HH Lists'!E54</f>
        <v>517</v>
      </c>
      <c r="I66" s="319">
        <f t="shared" si="27"/>
        <v>300</v>
      </c>
      <c r="J66" s="7"/>
      <c r="K66" s="140">
        <f t="shared" si="1"/>
        <v>275</v>
      </c>
      <c r="L66" s="140">
        <f t="shared" si="6"/>
        <v>0</v>
      </c>
      <c r="M66" s="141">
        <f>'BH Failure Data (WQT &amp; Repair)'!G54+'BH Failure Data (WQT &amp; Repair)'!H54</f>
        <v>275</v>
      </c>
      <c r="N66" s="140">
        <f t="shared" si="2"/>
        <v>90</v>
      </c>
      <c r="O66" s="140">
        <f t="shared" si="3"/>
        <v>0</v>
      </c>
      <c r="P66" s="141">
        <f>'BH Failure Data (WQT &amp; Repair)'!I54+'BH Failure Data (WQT &amp; Repair)'!J54</f>
        <v>90</v>
      </c>
      <c r="Q66" s="142">
        <f t="shared" si="28"/>
        <v>0</v>
      </c>
      <c r="R66" s="142">
        <f t="shared" si="29"/>
        <v>0</v>
      </c>
      <c r="S66" s="142">
        <f t="shared" si="30"/>
        <v>0</v>
      </c>
    </row>
    <row r="67" spans="1:19">
      <c r="A67" s="331"/>
      <c r="B67" s="15" t="s">
        <v>165</v>
      </c>
      <c r="C67" s="3" t="s">
        <v>166</v>
      </c>
      <c r="D67" s="177">
        <v>42794</v>
      </c>
      <c r="E67" s="14" t="s">
        <v>38</v>
      </c>
      <c r="F67" s="105" t="s">
        <v>167</v>
      </c>
      <c r="G67" s="105" t="s">
        <v>168</v>
      </c>
      <c r="H67" s="316">
        <f>'HH Lists'!E55</f>
        <v>429</v>
      </c>
      <c r="I67" s="319">
        <f t="shared" si="27"/>
        <v>300</v>
      </c>
      <c r="J67" s="7"/>
      <c r="K67" s="140">
        <f t="shared" si="1"/>
        <v>275</v>
      </c>
      <c r="L67" s="140">
        <f t="shared" si="6"/>
        <v>259</v>
      </c>
      <c r="M67" s="141">
        <f>'BH Failure Data (WQT &amp; Repair)'!G55+'BH Failure Data (WQT &amp; Repair)'!H55</f>
        <v>16</v>
      </c>
      <c r="N67" s="140">
        <f t="shared" si="2"/>
        <v>90</v>
      </c>
      <c r="O67" s="140">
        <f t="shared" si="3"/>
        <v>90</v>
      </c>
      <c r="P67" s="141">
        <f>'BH Failure Data (WQT &amp; Repair)'!I55+'BH Failure Data (WQT &amp; Repair)'!J55</f>
        <v>0</v>
      </c>
      <c r="Q67" s="142">
        <f t="shared" si="28"/>
        <v>77700</v>
      </c>
      <c r="R67" s="142">
        <f t="shared" si="29"/>
        <v>27000</v>
      </c>
      <c r="S67" s="142">
        <f t="shared" si="30"/>
        <v>104700</v>
      </c>
    </row>
    <row r="68" spans="1:19">
      <c r="A68" s="331"/>
      <c r="B68" s="15" t="s">
        <v>169</v>
      </c>
      <c r="C68" s="3" t="s">
        <v>170</v>
      </c>
      <c r="D68" s="177">
        <v>42794</v>
      </c>
      <c r="E68" s="14" t="s">
        <v>38</v>
      </c>
      <c r="F68" s="105" t="s">
        <v>171</v>
      </c>
      <c r="G68" s="105" t="s">
        <v>172</v>
      </c>
      <c r="H68" s="316">
        <f>'HH Lists'!E56</f>
        <v>444</v>
      </c>
      <c r="I68" s="319">
        <f t="shared" si="27"/>
        <v>300</v>
      </c>
      <c r="J68" s="7"/>
      <c r="K68" s="140">
        <f t="shared" si="1"/>
        <v>275</v>
      </c>
      <c r="L68" s="140">
        <f t="shared" si="6"/>
        <v>0</v>
      </c>
      <c r="M68" s="141">
        <f>'BH Failure Data (WQT &amp; Repair)'!G56+'BH Failure Data (WQT &amp; Repair)'!H56</f>
        <v>275</v>
      </c>
      <c r="N68" s="140">
        <f t="shared" si="2"/>
        <v>90</v>
      </c>
      <c r="O68" s="140">
        <f t="shared" si="3"/>
        <v>0</v>
      </c>
      <c r="P68" s="141">
        <f>'BH Failure Data (WQT &amp; Repair)'!I56+'BH Failure Data (WQT &amp; Repair)'!J56</f>
        <v>90</v>
      </c>
      <c r="Q68" s="142">
        <f t="shared" si="28"/>
        <v>0</v>
      </c>
      <c r="R68" s="142">
        <f t="shared" si="29"/>
        <v>0</v>
      </c>
      <c r="S68" s="142">
        <f t="shared" si="30"/>
        <v>0</v>
      </c>
    </row>
    <row r="69" spans="1:19">
      <c r="A69" s="331"/>
      <c r="B69" s="15" t="s">
        <v>173</v>
      </c>
      <c r="C69" s="3" t="s">
        <v>174</v>
      </c>
      <c r="D69" s="175">
        <v>42793</v>
      </c>
      <c r="E69" s="14" t="s">
        <v>38</v>
      </c>
      <c r="F69" s="105" t="s">
        <v>175</v>
      </c>
      <c r="G69" s="105" t="s">
        <v>176</v>
      </c>
      <c r="H69" s="316">
        <f>'HH Lists'!E57</f>
        <v>457</v>
      </c>
      <c r="I69" s="319">
        <f t="shared" si="27"/>
        <v>300</v>
      </c>
      <c r="J69" s="7"/>
      <c r="K69" s="140">
        <f t="shared" ref="K69:K132" si="31">($V$4-$V$7)+1</f>
        <v>275</v>
      </c>
      <c r="L69" s="140">
        <f t="shared" ref="L69:L132" si="32">K69-M69</f>
        <v>0</v>
      </c>
      <c r="M69" s="141">
        <f>'BH Failure Data (WQT &amp; Repair)'!G57+'BH Failure Data (WQT &amp; Repair)'!H57</f>
        <v>275</v>
      </c>
      <c r="N69" s="140">
        <f t="shared" ref="N69:N132" si="33">($V$8-$V$5)+1</f>
        <v>90</v>
      </c>
      <c r="O69" s="140">
        <f t="shared" ref="O69:O132" si="34">N69-P69</f>
        <v>0</v>
      </c>
      <c r="P69" s="141">
        <f>'BH Failure Data (WQT &amp; Repair)'!I57+'BH Failure Data (WQT &amp; Repair)'!J57</f>
        <v>90</v>
      </c>
      <c r="Q69" s="142">
        <f t="shared" si="28"/>
        <v>0</v>
      </c>
      <c r="R69" s="142">
        <f t="shared" si="29"/>
        <v>0</v>
      </c>
      <c r="S69" s="142">
        <f t="shared" si="30"/>
        <v>0</v>
      </c>
    </row>
    <row r="70" spans="1:19">
      <c r="A70" s="331"/>
      <c r="B70" s="15" t="s">
        <v>177</v>
      </c>
      <c r="C70" s="3" t="s">
        <v>178</v>
      </c>
      <c r="D70" s="176">
        <v>42795</v>
      </c>
      <c r="E70" s="14" t="s">
        <v>38</v>
      </c>
      <c r="F70" s="104" t="s">
        <v>179</v>
      </c>
      <c r="G70" s="104" t="s">
        <v>180</v>
      </c>
      <c r="H70" s="316">
        <f>'HH Lists'!E58</f>
        <v>415</v>
      </c>
      <c r="I70" s="319">
        <f t="shared" si="27"/>
        <v>300</v>
      </c>
      <c r="J70" s="7"/>
      <c r="K70" s="140">
        <f t="shared" si="31"/>
        <v>275</v>
      </c>
      <c r="L70" s="140">
        <f t="shared" si="32"/>
        <v>275</v>
      </c>
      <c r="M70" s="141">
        <f>'BH Failure Data (WQT &amp; Repair)'!G58+'BH Failure Data (WQT &amp; Repair)'!H58</f>
        <v>0</v>
      </c>
      <c r="N70" s="140">
        <f t="shared" si="33"/>
        <v>90</v>
      </c>
      <c r="O70" s="140">
        <f t="shared" si="34"/>
        <v>90</v>
      </c>
      <c r="P70" s="141">
        <f>'BH Failure Data (WQT &amp; Repair)'!I58+'BH Failure Data (WQT &amp; Repair)'!J58</f>
        <v>0</v>
      </c>
      <c r="Q70" s="142">
        <f t="shared" si="28"/>
        <v>82500</v>
      </c>
      <c r="R70" s="142">
        <f t="shared" si="29"/>
        <v>27000</v>
      </c>
      <c r="S70" s="142">
        <f t="shared" si="30"/>
        <v>109500</v>
      </c>
    </row>
    <row r="71" spans="1:19">
      <c r="A71" s="331"/>
      <c r="B71" s="15" t="s">
        <v>181</v>
      </c>
      <c r="C71" s="3" t="s">
        <v>182</v>
      </c>
      <c r="D71" s="176">
        <v>42803</v>
      </c>
      <c r="E71" s="14" t="s">
        <v>38</v>
      </c>
      <c r="F71" s="105" t="s">
        <v>179</v>
      </c>
      <c r="G71" s="104" t="s">
        <v>180</v>
      </c>
      <c r="H71" s="316">
        <f>'HH Lists'!E59</f>
        <v>480</v>
      </c>
      <c r="I71" s="319">
        <f t="shared" si="27"/>
        <v>300</v>
      </c>
      <c r="J71" s="7"/>
      <c r="K71" s="140">
        <f t="shared" si="31"/>
        <v>275</v>
      </c>
      <c r="L71" s="140">
        <f t="shared" si="32"/>
        <v>275</v>
      </c>
      <c r="M71" s="141">
        <f>'BH Failure Data (WQT &amp; Repair)'!G59+'BH Failure Data (WQT &amp; Repair)'!H59</f>
        <v>0</v>
      </c>
      <c r="N71" s="140">
        <f t="shared" si="33"/>
        <v>90</v>
      </c>
      <c r="O71" s="140">
        <f t="shared" si="34"/>
        <v>90</v>
      </c>
      <c r="P71" s="141">
        <f>'BH Failure Data (WQT &amp; Repair)'!I59+'BH Failure Data (WQT &amp; Repair)'!J59</f>
        <v>0</v>
      </c>
      <c r="Q71" s="142">
        <f t="shared" si="28"/>
        <v>82500</v>
      </c>
      <c r="R71" s="142">
        <f t="shared" si="29"/>
        <v>27000</v>
      </c>
      <c r="S71" s="142">
        <f t="shared" si="30"/>
        <v>109500</v>
      </c>
    </row>
    <row r="72" spans="1:19" ht="15.75" thickBot="1">
      <c r="A72" s="332"/>
      <c r="B72" s="15" t="s">
        <v>183</v>
      </c>
      <c r="C72" s="3" t="s">
        <v>184</v>
      </c>
      <c r="D72" s="176">
        <v>42803</v>
      </c>
      <c r="E72" s="14" t="s">
        <v>38</v>
      </c>
      <c r="F72" s="105" t="s">
        <v>185</v>
      </c>
      <c r="G72" s="105" t="s">
        <v>186</v>
      </c>
      <c r="H72" s="316">
        <f>'HH Lists'!E60</f>
        <v>465</v>
      </c>
      <c r="I72" s="319">
        <f t="shared" si="27"/>
        <v>300</v>
      </c>
      <c r="J72" s="7"/>
      <c r="K72" s="140">
        <f t="shared" si="31"/>
        <v>275</v>
      </c>
      <c r="L72" s="140">
        <f t="shared" si="32"/>
        <v>275</v>
      </c>
      <c r="M72" s="141">
        <f>'BH Failure Data (WQT &amp; Repair)'!G60+'BH Failure Data (WQT &amp; Repair)'!H60</f>
        <v>0</v>
      </c>
      <c r="N72" s="140">
        <f t="shared" si="33"/>
        <v>90</v>
      </c>
      <c r="O72" s="140">
        <f t="shared" si="34"/>
        <v>90</v>
      </c>
      <c r="P72" s="141">
        <f>'BH Failure Data (WQT &amp; Repair)'!I60+'BH Failure Data (WQT &amp; Repair)'!J60</f>
        <v>0</v>
      </c>
      <c r="Q72" s="142">
        <f t="shared" si="28"/>
        <v>82500</v>
      </c>
      <c r="R72" s="142">
        <f t="shared" si="29"/>
        <v>27000</v>
      </c>
      <c r="S72" s="142">
        <f t="shared" si="30"/>
        <v>109500</v>
      </c>
    </row>
    <row r="73" spans="1:19">
      <c r="H73" s="150">
        <f>SUM(H65:H72)</f>
        <v>3744</v>
      </c>
      <c r="I73" s="150">
        <f>SUM(I65:I72)</f>
        <v>2400</v>
      </c>
      <c r="Q73" s="150">
        <f>SUM(Q65:Q72)</f>
        <v>325200</v>
      </c>
      <c r="R73" s="150">
        <f>SUM(R65:R72)</f>
        <v>108000</v>
      </c>
      <c r="S73" s="150">
        <f>SUM(S65:S72)</f>
        <v>433200</v>
      </c>
    </row>
    <row r="74" spans="1:19" ht="15.75" thickBot="1"/>
    <row r="75" spans="1:19">
      <c r="A75" s="330" t="s">
        <v>187</v>
      </c>
      <c r="B75" s="16" t="s">
        <v>188</v>
      </c>
      <c r="C75" s="3" t="s">
        <v>189</v>
      </c>
      <c r="D75" s="174">
        <v>42860</v>
      </c>
      <c r="E75" s="14" t="s">
        <v>38</v>
      </c>
      <c r="F75" s="87">
        <v>247370</v>
      </c>
      <c r="G75" s="87">
        <v>514992</v>
      </c>
      <c r="H75" s="316">
        <f>'HH Lists'!E61</f>
        <v>253</v>
      </c>
      <c r="I75" s="319">
        <f t="shared" ref="I75:I85" si="35">IF(H75&gt;300,300,H75)</f>
        <v>253</v>
      </c>
      <c r="J75" s="7"/>
      <c r="K75" s="140">
        <f t="shared" si="31"/>
        <v>275</v>
      </c>
      <c r="L75" s="140">
        <f t="shared" si="32"/>
        <v>0</v>
      </c>
      <c r="M75" s="141">
        <f>'BH Failure Data (WQT &amp; Repair)'!G61+'BH Failure Data (WQT &amp; Repair)'!H61</f>
        <v>275</v>
      </c>
      <c r="N75" s="140">
        <f t="shared" si="33"/>
        <v>90</v>
      </c>
      <c r="O75" s="140">
        <f t="shared" si="34"/>
        <v>0</v>
      </c>
      <c r="P75" s="141">
        <f>'BH Failure Data (WQT &amp; Repair)'!I61+'BH Failure Data (WQT &amp; Repair)'!J61</f>
        <v>90</v>
      </c>
      <c r="Q75" s="142">
        <f t="shared" ref="Q75:Q85" si="36">I75*L75</f>
        <v>0</v>
      </c>
      <c r="R75" s="142">
        <f t="shared" ref="R75:R85" si="37">I75*O75</f>
        <v>0</v>
      </c>
      <c r="S75" s="142">
        <f t="shared" ref="S75:S85" si="38">Q75+R75</f>
        <v>0</v>
      </c>
    </row>
    <row r="76" spans="1:19">
      <c r="A76" s="331"/>
      <c r="B76" s="15" t="s">
        <v>190</v>
      </c>
      <c r="C76" s="3" t="s">
        <v>191</v>
      </c>
      <c r="D76" s="175">
        <v>42864</v>
      </c>
      <c r="E76" s="14" t="s">
        <v>38</v>
      </c>
      <c r="F76" s="86">
        <v>247051</v>
      </c>
      <c r="G76" s="87">
        <v>534915</v>
      </c>
      <c r="H76" s="316">
        <f>'HH Lists'!E62</f>
        <v>291</v>
      </c>
      <c r="I76" s="319">
        <f t="shared" si="35"/>
        <v>291</v>
      </c>
      <c r="J76" s="7"/>
      <c r="K76" s="140">
        <f t="shared" si="31"/>
        <v>275</v>
      </c>
      <c r="L76" s="140">
        <f t="shared" si="32"/>
        <v>0</v>
      </c>
      <c r="M76" s="141">
        <f>'BH Failure Data (WQT &amp; Repair)'!G62+'BH Failure Data (WQT &amp; Repair)'!H62</f>
        <v>275</v>
      </c>
      <c r="N76" s="140">
        <f t="shared" si="33"/>
        <v>90</v>
      </c>
      <c r="O76" s="140">
        <f t="shared" si="34"/>
        <v>0</v>
      </c>
      <c r="P76" s="141">
        <f>'BH Failure Data (WQT &amp; Repair)'!I62+'BH Failure Data (WQT &amp; Repair)'!J62</f>
        <v>90</v>
      </c>
      <c r="Q76" s="142">
        <f t="shared" si="36"/>
        <v>0</v>
      </c>
      <c r="R76" s="142">
        <f t="shared" si="37"/>
        <v>0</v>
      </c>
      <c r="S76" s="142">
        <f t="shared" si="38"/>
        <v>0</v>
      </c>
    </row>
    <row r="77" spans="1:19">
      <c r="A77" s="331"/>
      <c r="B77" s="15" t="s">
        <v>192</v>
      </c>
      <c r="C77" s="3" t="s">
        <v>193</v>
      </c>
      <c r="D77" s="175">
        <v>42859</v>
      </c>
      <c r="E77" s="14" t="s">
        <v>38</v>
      </c>
      <c r="F77" s="86">
        <v>252639</v>
      </c>
      <c r="G77" s="86">
        <v>522512</v>
      </c>
      <c r="H77" s="316">
        <f>'HH Lists'!E63</f>
        <v>607</v>
      </c>
      <c r="I77" s="319">
        <f t="shared" si="35"/>
        <v>300</v>
      </c>
      <c r="J77" s="7"/>
      <c r="K77" s="140">
        <f t="shared" si="31"/>
        <v>275</v>
      </c>
      <c r="L77" s="140">
        <f t="shared" si="32"/>
        <v>275</v>
      </c>
      <c r="M77" s="141">
        <f>'BH Failure Data (WQT &amp; Repair)'!G63+'BH Failure Data (WQT &amp; Repair)'!H63</f>
        <v>0</v>
      </c>
      <c r="N77" s="140">
        <f t="shared" si="33"/>
        <v>90</v>
      </c>
      <c r="O77" s="140">
        <f t="shared" si="34"/>
        <v>67</v>
      </c>
      <c r="P77" s="141">
        <f>'BH Failure Data (WQT &amp; Repair)'!I63+'BH Failure Data (WQT &amp; Repair)'!J63</f>
        <v>23</v>
      </c>
      <c r="Q77" s="142">
        <f t="shared" si="36"/>
        <v>82500</v>
      </c>
      <c r="R77" s="142">
        <f t="shared" si="37"/>
        <v>20100</v>
      </c>
      <c r="S77" s="142">
        <f t="shared" si="38"/>
        <v>102600</v>
      </c>
    </row>
    <row r="78" spans="1:19">
      <c r="A78" s="331"/>
      <c r="B78" s="15" t="s">
        <v>194</v>
      </c>
      <c r="C78" s="3" t="s">
        <v>195</v>
      </c>
      <c r="D78" s="175">
        <v>42859</v>
      </c>
      <c r="E78" s="14" t="s">
        <v>38</v>
      </c>
      <c r="F78" s="86">
        <v>252849</v>
      </c>
      <c r="G78" s="86">
        <v>524009</v>
      </c>
      <c r="H78" s="316">
        <f>'HH Lists'!E64</f>
        <v>271</v>
      </c>
      <c r="I78" s="319">
        <f t="shared" si="35"/>
        <v>271</v>
      </c>
      <c r="J78" s="7"/>
      <c r="K78" s="140">
        <f t="shared" si="31"/>
        <v>275</v>
      </c>
      <c r="L78" s="140">
        <f t="shared" si="32"/>
        <v>275</v>
      </c>
      <c r="M78" s="141">
        <f>'BH Failure Data (WQT &amp; Repair)'!G64+'BH Failure Data (WQT &amp; Repair)'!H64</f>
        <v>0</v>
      </c>
      <c r="N78" s="140">
        <f t="shared" si="33"/>
        <v>90</v>
      </c>
      <c r="O78" s="140">
        <f t="shared" si="34"/>
        <v>90</v>
      </c>
      <c r="P78" s="141">
        <f>'BH Failure Data (WQT &amp; Repair)'!I64+'BH Failure Data (WQT &amp; Repair)'!J64</f>
        <v>0</v>
      </c>
      <c r="Q78" s="142">
        <f t="shared" si="36"/>
        <v>74525</v>
      </c>
      <c r="R78" s="142">
        <f t="shared" si="37"/>
        <v>24390</v>
      </c>
      <c r="S78" s="142">
        <f t="shared" si="38"/>
        <v>98915</v>
      </c>
    </row>
    <row r="79" spans="1:19">
      <c r="A79" s="331"/>
      <c r="B79" s="15" t="s">
        <v>196</v>
      </c>
      <c r="C79" s="3" t="s">
        <v>197</v>
      </c>
      <c r="D79" s="175">
        <v>42859</v>
      </c>
      <c r="E79" s="14" t="s">
        <v>38</v>
      </c>
      <c r="F79" s="86">
        <v>251533</v>
      </c>
      <c r="G79" s="86">
        <v>523354</v>
      </c>
      <c r="H79" s="316">
        <f>'HH Lists'!E65</f>
        <v>397</v>
      </c>
      <c r="I79" s="319">
        <f t="shared" si="35"/>
        <v>300</v>
      </c>
      <c r="J79" s="7"/>
      <c r="K79" s="140">
        <f t="shared" si="31"/>
        <v>275</v>
      </c>
      <c r="L79" s="140">
        <f t="shared" si="32"/>
        <v>275</v>
      </c>
      <c r="M79" s="141">
        <f>'BH Failure Data (WQT &amp; Repair)'!G65+'BH Failure Data (WQT &amp; Repair)'!H65</f>
        <v>0</v>
      </c>
      <c r="N79" s="140">
        <f t="shared" si="33"/>
        <v>90</v>
      </c>
      <c r="O79" s="140">
        <f t="shared" si="34"/>
        <v>90</v>
      </c>
      <c r="P79" s="141">
        <f>'BH Failure Data (WQT &amp; Repair)'!I65+'BH Failure Data (WQT &amp; Repair)'!J65</f>
        <v>0</v>
      </c>
      <c r="Q79" s="142">
        <f t="shared" si="36"/>
        <v>82500</v>
      </c>
      <c r="R79" s="142">
        <f t="shared" si="37"/>
        <v>27000</v>
      </c>
      <c r="S79" s="142">
        <f t="shared" si="38"/>
        <v>109500</v>
      </c>
    </row>
    <row r="80" spans="1:19">
      <c r="A80" s="331"/>
      <c r="B80" s="15" t="s">
        <v>198</v>
      </c>
      <c r="C80" s="3" t="s">
        <v>199</v>
      </c>
      <c r="D80" s="175">
        <v>42860</v>
      </c>
      <c r="E80" s="14" t="s">
        <v>38</v>
      </c>
      <c r="F80" s="87">
        <v>260302</v>
      </c>
      <c r="G80" s="87">
        <v>548343</v>
      </c>
      <c r="H80" s="316">
        <f>'HH Lists'!E66</f>
        <v>326</v>
      </c>
      <c r="I80" s="319">
        <f t="shared" si="35"/>
        <v>300</v>
      </c>
      <c r="J80" s="7"/>
      <c r="K80" s="140">
        <f t="shared" si="31"/>
        <v>275</v>
      </c>
      <c r="L80" s="140">
        <f t="shared" si="32"/>
        <v>275</v>
      </c>
      <c r="M80" s="141">
        <f>'BH Failure Data (WQT &amp; Repair)'!G66+'BH Failure Data (WQT &amp; Repair)'!H66</f>
        <v>0</v>
      </c>
      <c r="N80" s="140">
        <f t="shared" si="33"/>
        <v>90</v>
      </c>
      <c r="O80" s="140">
        <f t="shared" si="34"/>
        <v>90</v>
      </c>
      <c r="P80" s="141">
        <f>'BH Failure Data (WQT &amp; Repair)'!I66+'BH Failure Data (WQT &amp; Repair)'!J66</f>
        <v>0</v>
      </c>
      <c r="Q80" s="142">
        <f t="shared" si="36"/>
        <v>82500</v>
      </c>
      <c r="R80" s="142">
        <f t="shared" si="37"/>
        <v>27000</v>
      </c>
      <c r="S80" s="142">
        <f t="shared" si="38"/>
        <v>109500</v>
      </c>
    </row>
    <row r="81" spans="1:19">
      <c r="A81" s="331"/>
      <c r="B81" s="15" t="s">
        <v>200</v>
      </c>
      <c r="C81" s="3" t="s">
        <v>201</v>
      </c>
      <c r="D81" s="175">
        <v>42858</v>
      </c>
      <c r="E81" s="14" t="s">
        <v>38</v>
      </c>
      <c r="F81" s="86">
        <v>208354</v>
      </c>
      <c r="G81" s="87">
        <v>507501</v>
      </c>
      <c r="H81" s="316">
        <f>'HH Lists'!E67</f>
        <v>331</v>
      </c>
      <c r="I81" s="319">
        <f t="shared" si="35"/>
        <v>300</v>
      </c>
      <c r="J81" s="7"/>
      <c r="K81" s="140">
        <f t="shared" si="31"/>
        <v>275</v>
      </c>
      <c r="L81" s="140">
        <f t="shared" si="32"/>
        <v>275</v>
      </c>
      <c r="M81" s="141">
        <f>'BH Failure Data (WQT &amp; Repair)'!G67+'BH Failure Data (WQT &amp; Repair)'!H67</f>
        <v>0</v>
      </c>
      <c r="N81" s="140">
        <f t="shared" si="33"/>
        <v>90</v>
      </c>
      <c r="O81" s="140">
        <f t="shared" si="34"/>
        <v>90</v>
      </c>
      <c r="P81" s="141">
        <f>'BH Failure Data (WQT &amp; Repair)'!I67+'BH Failure Data (WQT &amp; Repair)'!J67</f>
        <v>0</v>
      </c>
      <c r="Q81" s="142">
        <f t="shared" si="36"/>
        <v>82500</v>
      </c>
      <c r="R81" s="142">
        <f t="shared" si="37"/>
        <v>27000</v>
      </c>
      <c r="S81" s="142">
        <f t="shared" si="38"/>
        <v>109500</v>
      </c>
    </row>
    <row r="82" spans="1:19">
      <c r="A82" s="331"/>
      <c r="B82" s="15" t="s">
        <v>202</v>
      </c>
      <c r="C82" s="3" t="s">
        <v>203</v>
      </c>
      <c r="D82" s="175">
        <v>42858</v>
      </c>
      <c r="E82" s="14" t="s">
        <v>38</v>
      </c>
      <c r="F82" s="86">
        <v>208355</v>
      </c>
      <c r="G82" s="86">
        <v>502314</v>
      </c>
      <c r="H82" s="316">
        <f>'HH Lists'!E68</f>
        <v>473</v>
      </c>
      <c r="I82" s="319">
        <f t="shared" si="35"/>
        <v>300</v>
      </c>
      <c r="J82" s="7"/>
      <c r="K82" s="140">
        <f t="shared" si="31"/>
        <v>275</v>
      </c>
      <c r="L82" s="140">
        <f t="shared" si="32"/>
        <v>0</v>
      </c>
      <c r="M82" s="141">
        <f>'BH Failure Data (WQT &amp; Repair)'!G68+'BH Failure Data (WQT &amp; Repair)'!H68</f>
        <v>275</v>
      </c>
      <c r="N82" s="140">
        <f t="shared" si="33"/>
        <v>90</v>
      </c>
      <c r="O82" s="140">
        <f t="shared" si="34"/>
        <v>0</v>
      </c>
      <c r="P82" s="141">
        <f>'BH Failure Data (WQT &amp; Repair)'!I68+'BH Failure Data (WQT &amp; Repair)'!J68</f>
        <v>90</v>
      </c>
      <c r="Q82" s="142">
        <f t="shared" si="36"/>
        <v>0</v>
      </c>
      <c r="R82" s="142">
        <f t="shared" si="37"/>
        <v>0</v>
      </c>
      <c r="S82" s="142">
        <f t="shared" si="38"/>
        <v>0</v>
      </c>
    </row>
    <row r="83" spans="1:19">
      <c r="A83" s="331"/>
      <c r="B83" s="15" t="s">
        <v>204</v>
      </c>
      <c r="C83" s="3" t="s">
        <v>205</v>
      </c>
      <c r="D83" s="174">
        <v>42857</v>
      </c>
      <c r="E83" s="14" t="s">
        <v>38</v>
      </c>
      <c r="F83" s="87">
        <v>217896</v>
      </c>
      <c r="G83" s="87">
        <v>548896</v>
      </c>
      <c r="H83" s="316">
        <f>'HH Lists'!E69</f>
        <v>259</v>
      </c>
      <c r="I83" s="319">
        <f t="shared" si="35"/>
        <v>259</v>
      </c>
      <c r="J83" s="7"/>
      <c r="K83" s="140">
        <f t="shared" si="31"/>
        <v>275</v>
      </c>
      <c r="L83" s="140">
        <f t="shared" si="32"/>
        <v>275</v>
      </c>
      <c r="M83" s="141">
        <f>'BH Failure Data (WQT &amp; Repair)'!G69+'BH Failure Data (WQT &amp; Repair)'!H69</f>
        <v>0</v>
      </c>
      <c r="N83" s="140">
        <f t="shared" si="33"/>
        <v>90</v>
      </c>
      <c r="O83" s="140">
        <f t="shared" si="34"/>
        <v>90</v>
      </c>
      <c r="P83" s="141">
        <f>'BH Failure Data (WQT &amp; Repair)'!I69+'BH Failure Data (WQT &amp; Repair)'!J69</f>
        <v>0</v>
      </c>
      <c r="Q83" s="142">
        <f t="shared" si="36"/>
        <v>71225</v>
      </c>
      <c r="R83" s="142">
        <f t="shared" si="37"/>
        <v>23310</v>
      </c>
      <c r="S83" s="142">
        <f t="shared" si="38"/>
        <v>94535</v>
      </c>
    </row>
    <row r="84" spans="1:19">
      <c r="A84" s="331"/>
      <c r="B84" s="15" t="s">
        <v>206</v>
      </c>
      <c r="C84" s="3" t="s">
        <v>207</v>
      </c>
      <c r="D84" s="174">
        <v>42857</v>
      </c>
      <c r="E84" s="14" t="s">
        <v>38</v>
      </c>
      <c r="F84" s="86">
        <v>211146</v>
      </c>
      <c r="G84" s="87">
        <v>548719</v>
      </c>
      <c r="H84" s="316">
        <f>'HH Lists'!E70</f>
        <v>406</v>
      </c>
      <c r="I84" s="319">
        <f t="shared" si="35"/>
        <v>300</v>
      </c>
      <c r="J84" s="7"/>
      <c r="K84" s="140">
        <f t="shared" si="31"/>
        <v>275</v>
      </c>
      <c r="L84" s="140">
        <f t="shared" si="32"/>
        <v>0</v>
      </c>
      <c r="M84" s="141">
        <f>'BH Failure Data (WQT &amp; Repair)'!G70+'BH Failure Data (WQT &amp; Repair)'!H70</f>
        <v>275</v>
      </c>
      <c r="N84" s="140">
        <f t="shared" si="33"/>
        <v>90</v>
      </c>
      <c r="O84" s="140">
        <f t="shared" si="34"/>
        <v>0</v>
      </c>
      <c r="P84" s="141">
        <f>'BH Failure Data (WQT &amp; Repair)'!I70+'BH Failure Data (WQT &amp; Repair)'!J70</f>
        <v>90</v>
      </c>
      <c r="Q84" s="142">
        <f t="shared" si="36"/>
        <v>0</v>
      </c>
      <c r="R84" s="142">
        <f t="shared" si="37"/>
        <v>0</v>
      </c>
      <c r="S84" s="142">
        <f t="shared" si="38"/>
        <v>0</v>
      </c>
    </row>
    <row r="85" spans="1:19" ht="15.75" thickBot="1">
      <c r="A85" s="332"/>
      <c r="B85" s="15" t="s">
        <v>208</v>
      </c>
      <c r="C85" s="3" t="s">
        <v>209</v>
      </c>
      <c r="D85" s="176">
        <v>42874</v>
      </c>
      <c r="E85" s="14" t="s">
        <v>38</v>
      </c>
      <c r="F85" s="86">
        <v>272511</v>
      </c>
      <c r="G85" s="86">
        <v>507797</v>
      </c>
      <c r="H85" s="316">
        <f>'HH Lists'!E71</f>
        <v>403</v>
      </c>
      <c r="I85" s="319">
        <f t="shared" si="35"/>
        <v>300</v>
      </c>
      <c r="J85" s="7"/>
      <c r="K85" s="140">
        <f t="shared" si="31"/>
        <v>275</v>
      </c>
      <c r="L85" s="140">
        <f t="shared" si="32"/>
        <v>0</v>
      </c>
      <c r="M85" s="141">
        <f>'BH Failure Data (WQT &amp; Repair)'!G71+'BH Failure Data (WQT &amp; Repair)'!H71</f>
        <v>275</v>
      </c>
      <c r="N85" s="140">
        <f t="shared" si="33"/>
        <v>90</v>
      </c>
      <c r="O85" s="140">
        <f t="shared" si="34"/>
        <v>0</v>
      </c>
      <c r="P85" s="141">
        <f>'BH Failure Data (WQT &amp; Repair)'!I71+'BH Failure Data (WQT &amp; Repair)'!J71</f>
        <v>90</v>
      </c>
      <c r="Q85" s="142">
        <f t="shared" si="36"/>
        <v>0</v>
      </c>
      <c r="R85" s="142">
        <f t="shared" si="37"/>
        <v>0</v>
      </c>
      <c r="S85" s="142">
        <f t="shared" si="38"/>
        <v>0</v>
      </c>
    </row>
    <row r="86" spans="1:19">
      <c r="H86" s="150">
        <f>SUM(H75:H85)</f>
        <v>4017</v>
      </c>
      <c r="I86" s="150">
        <f>SUM(I75:I85)</f>
        <v>3174</v>
      </c>
      <c r="Q86" s="150">
        <f>SUM(Q75:Q85)</f>
        <v>475750</v>
      </c>
      <c r="R86" s="150">
        <f>SUM(R75:R85)</f>
        <v>148800</v>
      </c>
      <c r="S86" s="150">
        <f>SUM(S75:S85)</f>
        <v>624550</v>
      </c>
    </row>
    <row r="87" spans="1:19" ht="15.75" thickBot="1"/>
    <row r="88" spans="1:19">
      <c r="A88" s="330" t="s">
        <v>210</v>
      </c>
      <c r="B88" s="16" t="s">
        <v>211</v>
      </c>
      <c r="C88" s="3" t="s">
        <v>212</v>
      </c>
      <c r="D88" s="174">
        <v>42858</v>
      </c>
      <c r="E88" s="14" t="s">
        <v>38</v>
      </c>
      <c r="F88" s="87">
        <v>214462</v>
      </c>
      <c r="G88" s="87">
        <v>510938</v>
      </c>
      <c r="H88" s="316">
        <f>'HH Lists'!E72</f>
        <v>316</v>
      </c>
      <c r="I88" s="319">
        <f t="shared" ref="I88:I97" si="39">IF(H88&gt;300,300,H88)</f>
        <v>300</v>
      </c>
      <c r="J88" s="7"/>
      <c r="K88" s="140">
        <f t="shared" si="31"/>
        <v>275</v>
      </c>
      <c r="L88" s="140">
        <f t="shared" si="32"/>
        <v>275</v>
      </c>
      <c r="M88" s="141">
        <f>'BH Failure Data (WQT &amp; Repair)'!G72+'BH Failure Data (WQT &amp; Repair)'!H72</f>
        <v>0</v>
      </c>
      <c r="N88" s="140">
        <f t="shared" si="33"/>
        <v>90</v>
      </c>
      <c r="O88" s="140">
        <f t="shared" si="34"/>
        <v>90</v>
      </c>
      <c r="P88" s="141">
        <f>'BH Failure Data (WQT &amp; Repair)'!I72+'BH Failure Data (WQT &amp; Repair)'!J72</f>
        <v>0</v>
      </c>
      <c r="Q88" s="142">
        <f t="shared" ref="Q88:Q106" si="40">I88*L88</f>
        <v>82500</v>
      </c>
      <c r="R88" s="142">
        <f t="shared" ref="R88:R97" si="41">I88*O88</f>
        <v>27000</v>
      </c>
      <c r="S88" s="142">
        <f t="shared" ref="S88:S106" si="42">Q88+R88</f>
        <v>109500</v>
      </c>
    </row>
    <row r="89" spans="1:19">
      <c r="A89" s="331"/>
      <c r="B89" s="15" t="s">
        <v>213</v>
      </c>
      <c r="C89" s="3" t="s">
        <v>214</v>
      </c>
      <c r="D89" s="175">
        <v>42857</v>
      </c>
      <c r="E89" s="14" t="s">
        <v>38</v>
      </c>
      <c r="F89" s="86">
        <v>253831</v>
      </c>
      <c r="G89" s="87">
        <v>592798</v>
      </c>
      <c r="H89" s="316">
        <f>'HH Lists'!E73</f>
        <v>373</v>
      </c>
      <c r="I89" s="319">
        <f t="shared" si="39"/>
        <v>300</v>
      </c>
      <c r="J89" s="7"/>
      <c r="K89" s="140">
        <f t="shared" si="31"/>
        <v>275</v>
      </c>
      <c r="L89" s="140">
        <f t="shared" si="32"/>
        <v>275</v>
      </c>
      <c r="M89" s="141">
        <f>'BH Failure Data (WQT &amp; Repair)'!G73+'BH Failure Data (WQT &amp; Repair)'!H73</f>
        <v>0</v>
      </c>
      <c r="N89" s="140">
        <f t="shared" si="33"/>
        <v>90</v>
      </c>
      <c r="O89" s="140">
        <f t="shared" si="34"/>
        <v>90</v>
      </c>
      <c r="P89" s="141">
        <f>'BH Failure Data (WQT &amp; Repair)'!I73+'BH Failure Data (WQT &amp; Repair)'!J73</f>
        <v>0</v>
      </c>
      <c r="Q89" s="142">
        <f t="shared" si="40"/>
        <v>82500</v>
      </c>
      <c r="R89" s="142">
        <f t="shared" si="41"/>
        <v>27000</v>
      </c>
      <c r="S89" s="142">
        <f t="shared" si="42"/>
        <v>109500</v>
      </c>
    </row>
    <row r="90" spans="1:19">
      <c r="A90" s="331"/>
      <c r="B90" s="15" t="s">
        <v>215</v>
      </c>
      <c r="C90" s="3" t="s">
        <v>216</v>
      </c>
      <c r="D90" s="175">
        <v>42863</v>
      </c>
      <c r="E90" s="14" t="s">
        <v>38</v>
      </c>
      <c r="F90" s="105" t="s">
        <v>217</v>
      </c>
      <c r="G90" s="105" t="s">
        <v>218</v>
      </c>
      <c r="H90" s="316">
        <f>'HH Lists'!E74</f>
        <v>357</v>
      </c>
      <c r="I90" s="319">
        <f t="shared" si="39"/>
        <v>300</v>
      </c>
      <c r="J90" s="7"/>
      <c r="K90" s="140">
        <f t="shared" si="31"/>
        <v>275</v>
      </c>
      <c r="L90" s="140">
        <f t="shared" si="32"/>
        <v>275</v>
      </c>
      <c r="M90" s="141">
        <f>'BH Failure Data (WQT &amp; Repair)'!G74+'BH Failure Data (WQT &amp; Repair)'!H74</f>
        <v>0</v>
      </c>
      <c r="N90" s="140">
        <f t="shared" si="33"/>
        <v>90</v>
      </c>
      <c r="O90" s="140">
        <f t="shared" si="34"/>
        <v>90</v>
      </c>
      <c r="P90" s="141">
        <f>'BH Failure Data (WQT &amp; Repair)'!I74+'BH Failure Data (WQT &amp; Repair)'!J74</f>
        <v>0</v>
      </c>
      <c r="Q90" s="142">
        <f t="shared" si="40"/>
        <v>82500</v>
      </c>
      <c r="R90" s="142">
        <f t="shared" si="41"/>
        <v>27000</v>
      </c>
      <c r="S90" s="142">
        <f t="shared" si="42"/>
        <v>109500</v>
      </c>
    </row>
    <row r="91" spans="1:19">
      <c r="A91" s="331"/>
      <c r="B91" s="15" t="s">
        <v>219</v>
      </c>
      <c r="C91" s="3" t="s">
        <v>220</v>
      </c>
      <c r="D91" s="175">
        <v>42863</v>
      </c>
      <c r="E91" s="14" t="s">
        <v>38</v>
      </c>
      <c r="F91" s="105" t="s">
        <v>221</v>
      </c>
      <c r="G91" s="105" t="s">
        <v>222</v>
      </c>
      <c r="H91" s="316">
        <f>'HH Lists'!E75</f>
        <v>485</v>
      </c>
      <c r="I91" s="319">
        <f t="shared" si="39"/>
        <v>300</v>
      </c>
      <c r="J91" s="7"/>
      <c r="K91" s="140">
        <f t="shared" si="31"/>
        <v>275</v>
      </c>
      <c r="L91" s="140">
        <f t="shared" si="32"/>
        <v>0</v>
      </c>
      <c r="M91" s="141">
        <f>'BH Failure Data (WQT &amp; Repair)'!G75+'BH Failure Data (WQT &amp; Repair)'!H75</f>
        <v>275</v>
      </c>
      <c r="N91" s="140">
        <f t="shared" si="33"/>
        <v>90</v>
      </c>
      <c r="O91" s="140">
        <f t="shared" si="34"/>
        <v>0</v>
      </c>
      <c r="P91" s="141">
        <f>'BH Failure Data (WQT &amp; Repair)'!I75+'BH Failure Data (WQT &amp; Repair)'!J75</f>
        <v>90</v>
      </c>
      <c r="Q91" s="142">
        <f t="shared" si="40"/>
        <v>0</v>
      </c>
      <c r="R91" s="142">
        <f t="shared" si="41"/>
        <v>0</v>
      </c>
      <c r="S91" s="142">
        <f t="shared" si="42"/>
        <v>0</v>
      </c>
    </row>
    <row r="92" spans="1:19">
      <c r="A92" s="331"/>
      <c r="B92" s="15" t="s">
        <v>223</v>
      </c>
      <c r="C92" s="3" t="s">
        <v>224</v>
      </c>
      <c r="D92" s="175">
        <v>42863</v>
      </c>
      <c r="E92" s="14" t="s">
        <v>38</v>
      </c>
      <c r="F92" s="105" t="s">
        <v>225</v>
      </c>
      <c r="G92" s="105" t="s">
        <v>226</v>
      </c>
      <c r="H92" s="316">
        <f>'HH Lists'!E76</f>
        <v>303</v>
      </c>
      <c r="I92" s="319">
        <f t="shared" si="39"/>
        <v>300</v>
      </c>
      <c r="J92" s="7"/>
      <c r="K92" s="140">
        <f t="shared" si="31"/>
        <v>275</v>
      </c>
      <c r="L92" s="140">
        <f t="shared" si="32"/>
        <v>275</v>
      </c>
      <c r="M92" s="141">
        <f>'BH Failure Data (WQT &amp; Repair)'!G76+'BH Failure Data (WQT &amp; Repair)'!H76</f>
        <v>0</v>
      </c>
      <c r="N92" s="140">
        <f t="shared" si="33"/>
        <v>90</v>
      </c>
      <c r="O92" s="140">
        <f t="shared" si="34"/>
        <v>90</v>
      </c>
      <c r="P92" s="141">
        <f>'BH Failure Data (WQT &amp; Repair)'!I76+'BH Failure Data (WQT &amp; Repair)'!J76</f>
        <v>0</v>
      </c>
      <c r="Q92" s="142">
        <f t="shared" si="40"/>
        <v>82500</v>
      </c>
      <c r="R92" s="142">
        <f t="shared" si="41"/>
        <v>27000</v>
      </c>
      <c r="S92" s="142">
        <f t="shared" si="42"/>
        <v>109500</v>
      </c>
    </row>
    <row r="93" spans="1:19">
      <c r="A93" s="331"/>
      <c r="B93" s="15" t="s">
        <v>227</v>
      </c>
      <c r="C93" s="3" t="s">
        <v>228</v>
      </c>
      <c r="D93" s="174">
        <v>42878</v>
      </c>
      <c r="E93" s="14" t="s">
        <v>38</v>
      </c>
      <c r="F93" s="104" t="s">
        <v>229</v>
      </c>
      <c r="G93" s="104" t="s">
        <v>230</v>
      </c>
      <c r="H93" s="316">
        <f>'HH Lists'!E77</f>
        <v>383</v>
      </c>
      <c r="I93" s="319">
        <f t="shared" si="39"/>
        <v>300</v>
      </c>
      <c r="J93" s="7"/>
      <c r="K93" s="140">
        <f t="shared" si="31"/>
        <v>275</v>
      </c>
      <c r="L93" s="140">
        <f t="shared" si="32"/>
        <v>275</v>
      </c>
      <c r="M93" s="141">
        <f>'BH Failure Data (WQT &amp; Repair)'!G77+'BH Failure Data (WQT &amp; Repair)'!H77</f>
        <v>0</v>
      </c>
      <c r="N93" s="140">
        <f t="shared" si="33"/>
        <v>90</v>
      </c>
      <c r="O93" s="140">
        <f t="shared" si="34"/>
        <v>90</v>
      </c>
      <c r="P93" s="141">
        <f>'BH Failure Data (WQT &amp; Repair)'!I77+'BH Failure Data (WQT &amp; Repair)'!J77</f>
        <v>0</v>
      </c>
      <c r="Q93" s="142">
        <f t="shared" si="40"/>
        <v>82500</v>
      </c>
      <c r="R93" s="142">
        <f t="shared" si="41"/>
        <v>27000</v>
      </c>
      <c r="S93" s="142">
        <f t="shared" si="42"/>
        <v>109500</v>
      </c>
    </row>
    <row r="94" spans="1:19">
      <c r="A94" s="331"/>
      <c r="B94" s="15" t="s">
        <v>231</v>
      </c>
      <c r="C94" s="3" t="s">
        <v>232</v>
      </c>
      <c r="D94" s="174">
        <v>42863</v>
      </c>
      <c r="E94" s="14" t="s">
        <v>38</v>
      </c>
      <c r="F94" s="104">
        <v>2.4308160000000001</v>
      </c>
      <c r="G94" s="104">
        <v>33.282072999999997</v>
      </c>
      <c r="H94" s="316">
        <f>'HH Lists'!E78</f>
        <v>407</v>
      </c>
      <c r="I94" s="319">
        <f t="shared" si="39"/>
        <v>300</v>
      </c>
      <c r="J94" s="7"/>
      <c r="K94" s="140">
        <f t="shared" si="31"/>
        <v>275</v>
      </c>
      <c r="L94" s="140">
        <f t="shared" si="32"/>
        <v>275</v>
      </c>
      <c r="M94" s="141">
        <f>'BH Failure Data (WQT &amp; Repair)'!G78+'BH Failure Data (WQT &amp; Repair)'!H78</f>
        <v>0</v>
      </c>
      <c r="N94" s="140">
        <f t="shared" si="33"/>
        <v>90</v>
      </c>
      <c r="O94" s="140">
        <f t="shared" si="34"/>
        <v>90</v>
      </c>
      <c r="P94" s="141">
        <f>'BH Failure Data (WQT &amp; Repair)'!I78+'BH Failure Data (WQT &amp; Repair)'!J78</f>
        <v>0</v>
      </c>
      <c r="Q94" s="142">
        <f t="shared" si="40"/>
        <v>82500</v>
      </c>
      <c r="R94" s="142">
        <f t="shared" si="41"/>
        <v>27000</v>
      </c>
      <c r="S94" s="142">
        <f t="shared" si="42"/>
        <v>109500</v>
      </c>
    </row>
    <row r="95" spans="1:19">
      <c r="A95" s="331"/>
      <c r="B95" s="15" t="s">
        <v>233</v>
      </c>
      <c r="C95" s="3" t="s">
        <v>234</v>
      </c>
      <c r="D95" s="174">
        <v>42864</v>
      </c>
      <c r="E95" s="14" t="s">
        <v>38</v>
      </c>
      <c r="F95" s="105" t="s">
        <v>235</v>
      </c>
      <c r="G95" s="105" t="s">
        <v>236</v>
      </c>
      <c r="H95" s="316">
        <f>'HH Lists'!E79</f>
        <v>519</v>
      </c>
      <c r="I95" s="319">
        <f t="shared" si="39"/>
        <v>300</v>
      </c>
      <c r="J95" s="7"/>
      <c r="K95" s="140">
        <f t="shared" si="31"/>
        <v>275</v>
      </c>
      <c r="L95" s="140">
        <f t="shared" si="32"/>
        <v>275</v>
      </c>
      <c r="M95" s="141">
        <f>'BH Failure Data (WQT &amp; Repair)'!G79+'BH Failure Data (WQT &amp; Repair)'!H79</f>
        <v>0</v>
      </c>
      <c r="N95" s="140">
        <f t="shared" si="33"/>
        <v>90</v>
      </c>
      <c r="O95" s="140">
        <f t="shared" si="34"/>
        <v>90</v>
      </c>
      <c r="P95" s="141">
        <f>'BH Failure Data (WQT &amp; Repair)'!I79+'BH Failure Data (WQT &amp; Repair)'!J79</f>
        <v>0</v>
      </c>
      <c r="Q95" s="142">
        <f t="shared" si="40"/>
        <v>82500</v>
      </c>
      <c r="R95" s="142">
        <f t="shared" si="41"/>
        <v>27000</v>
      </c>
      <c r="S95" s="142">
        <f t="shared" si="42"/>
        <v>109500</v>
      </c>
    </row>
    <row r="96" spans="1:19">
      <c r="A96" s="331"/>
      <c r="B96" s="15" t="s">
        <v>237</v>
      </c>
      <c r="C96" s="3" t="s">
        <v>238</v>
      </c>
      <c r="D96" s="174">
        <v>42877</v>
      </c>
      <c r="E96" s="14" t="s">
        <v>38</v>
      </c>
      <c r="F96" s="104" t="s">
        <v>239</v>
      </c>
      <c r="G96" s="104" t="s">
        <v>240</v>
      </c>
      <c r="H96" s="316">
        <f>'HH Lists'!E80</f>
        <v>514</v>
      </c>
      <c r="I96" s="319">
        <f t="shared" si="39"/>
        <v>300</v>
      </c>
      <c r="J96" s="7"/>
      <c r="K96" s="140">
        <f t="shared" si="31"/>
        <v>275</v>
      </c>
      <c r="L96" s="140">
        <f t="shared" si="32"/>
        <v>275</v>
      </c>
      <c r="M96" s="141">
        <f>'BH Failure Data (WQT &amp; Repair)'!G80+'BH Failure Data (WQT &amp; Repair)'!H80</f>
        <v>0</v>
      </c>
      <c r="N96" s="140">
        <f t="shared" si="33"/>
        <v>90</v>
      </c>
      <c r="O96" s="140">
        <f t="shared" si="34"/>
        <v>90</v>
      </c>
      <c r="P96" s="141">
        <f>'BH Failure Data (WQT &amp; Repair)'!I80+'BH Failure Data (WQT &amp; Repair)'!J80</f>
        <v>0</v>
      </c>
      <c r="Q96" s="142">
        <f t="shared" si="40"/>
        <v>82500</v>
      </c>
      <c r="R96" s="142">
        <f t="shared" si="41"/>
        <v>27000</v>
      </c>
      <c r="S96" s="142">
        <f t="shared" si="42"/>
        <v>109500</v>
      </c>
    </row>
    <row r="97" spans="1:19" ht="15.75" thickBot="1">
      <c r="A97" s="332"/>
      <c r="B97" s="15" t="s">
        <v>241</v>
      </c>
      <c r="C97" s="3" t="s">
        <v>242</v>
      </c>
      <c r="D97" s="175">
        <v>43045</v>
      </c>
      <c r="E97" s="14" t="s">
        <v>38</v>
      </c>
      <c r="F97" s="105" t="s">
        <v>235</v>
      </c>
      <c r="G97" s="104" t="s">
        <v>243</v>
      </c>
      <c r="H97" s="316">
        <f>'HH Lists'!E81</f>
        <v>584</v>
      </c>
      <c r="I97" s="319">
        <f t="shared" si="39"/>
        <v>300</v>
      </c>
      <c r="J97" s="7"/>
      <c r="K97" s="140">
        <f t="shared" si="31"/>
        <v>275</v>
      </c>
      <c r="L97" s="140">
        <f t="shared" si="32"/>
        <v>0</v>
      </c>
      <c r="M97" s="141">
        <f>'BH Failure Data (WQT &amp; Repair)'!G81+'BH Failure Data (WQT &amp; Repair)'!H81</f>
        <v>275</v>
      </c>
      <c r="N97" s="140">
        <f t="shared" si="33"/>
        <v>90</v>
      </c>
      <c r="O97" s="140">
        <f t="shared" si="34"/>
        <v>0</v>
      </c>
      <c r="P97" s="141">
        <f>'BH Failure Data (WQT &amp; Repair)'!I81+'BH Failure Data (WQT &amp; Repair)'!J81</f>
        <v>90</v>
      </c>
      <c r="Q97" s="142">
        <f t="shared" si="40"/>
        <v>0</v>
      </c>
      <c r="R97" s="142">
        <f t="shared" si="41"/>
        <v>0</v>
      </c>
      <c r="S97" s="142">
        <f t="shared" si="42"/>
        <v>0</v>
      </c>
    </row>
    <row r="98" spans="1:19">
      <c r="H98" s="150">
        <f>SUM(H88:H97)</f>
        <v>4241</v>
      </c>
      <c r="I98" s="150">
        <f>SUM(I88:I97)</f>
        <v>3000</v>
      </c>
      <c r="Q98" s="150">
        <f>SUM(Q88:Q97)</f>
        <v>660000</v>
      </c>
      <c r="R98" s="150">
        <f>SUM(R88:R97)</f>
        <v>216000</v>
      </c>
      <c r="S98" s="150">
        <f>SUM(S88:S97)</f>
        <v>876000</v>
      </c>
    </row>
    <row r="99" spans="1:19" ht="15.75" thickBot="1"/>
    <row r="100" spans="1:19">
      <c r="A100" s="330" t="s">
        <v>244</v>
      </c>
      <c r="B100" s="16" t="s">
        <v>245</v>
      </c>
      <c r="C100" s="3" t="s">
        <v>246</v>
      </c>
      <c r="D100" s="174">
        <v>42661</v>
      </c>
      <c r="E100" s="14" t="s">
        <v>38</v>
      </c>
      <c r="F100" s="104" t="s">
        <v>247</v>
      </c>
      <c r="G100" s="104" t="s">
        <v>248</v>
      </c>
      <c r="H100" s="316">
        <f>'HH Lists'!E82</f>
        <v>288</v>
      </c>
      <c r="I100" s="319">
        <f t="shared" ref="I100:I106" si="43">IF(H100&gt;300,300,H100)</f>
        <v>288</v>
      </c>
      <c r="J100" s="7"/>
      <c r="K100" s="140">
        <f t="shared" si="31"/>
        <v>275</v>
      </c>
      <c r="L100" s="140">
        <f t="shared" si="32"/>
        <v>273</v>
      </c>
      <c r="M100" s="141">
        <f>'BH Failure Data (WQT &amp; Repair)'!G82+'BH Failure Data (WQT &amp; Repair)'!H82</f>
        <v>2</v>
      </c>
      <c r="N100" s="140">
        <f t="shared" si="33"/>
        <v>90</v>
      </c>
      <c r="O100" s="140">
        <f t="shared" si="34"/>
        <v>42</v>
      </c>
      <c r="P100" s="141">
        <f>'BH Failure Data (WQT &amp; Repair)'!I82+'BH Failure Data (WQT &amp; Repair)'!J82</f>
        <v>48</v>
      </c>
      <c r="Q100" s="142">
        <f t="shared" si="40"/>
        <v>78624</v>
      </c>
      <c r="R100" s="142">
        <f t="shared" ref="R100:R106" si="44">I100*O100</f>
        <v>12096</v>
      </c>
      <c r="S100" s="142">
        <f t="shared" si="42"/>
        <v>90720</v>
      </c>
    </row>
    <row r="101" spans="1:19">
      <c r="A101" s="331"/>
      <c r="B101" s="16" t="s">
        <v>249</v>
      </c>
      <c r="C101" s="3" t="s">
        <v>250</v>
      </c>
      <c r="D101" s="174">
        <v>42660</v>
      </c>
      <c r="E101" s="14" t="s">
        <v>38</v>
      </c>
      <c r="F101" s="105" t="s">
        <v>251</v>
      </c>
      <c r="G101" s="104" t="s">
        <v>252</v>
      </c>
      <c r="H101" s="316">
        <f>'HH Lists'!E83</f>
        <v>288</v>
      </c>
      <c r="I101" s="319">
        <f t="shared" si="43"/>
        <v>288</v>
      </c>
      <c r="J101" s="7"/>
      <c r="K101" s="140">
        <f t="shared" si="31"/>
        <v>275</v>
      </c>
      <c r="L101" s="140">
        <f t="shared" si="32"/>
        <v>0</v>
      </c>
      <c r="M101" s="141">
        <f>'BH Failure Data (WQT &amp; Repair)'!G83+'BH Failure Data (WQT &amp; Repair)'!H83</f>
        <v>275</v>
      </c>
      <c r="N101" s="140">
        <f t="shared" si="33"/>
        <v>90</v>
      </c>
      <c r="O101" s="140">
        <f t="shared" si="34"/>
        <v>0</v>
      </c>
      <c r="P101" s="141">
        <f>'BH Failure Data (WQT &amp; Repair)'!I83+'BH Failure Data (WQT &amp; Repair)'!J83</f>
        <v>90</v>
      </c>
      <c r="Q101" s="142">
        <f t="shared" si="40"/>
        <v>0</v>
      </c>
      <c r="R101" s="142">
        <f t="shared" si="44"/>
        <v>0</v>
      </c>
      <c r="S101" s="142">
        <f t="shared" si="42"/>
        <v>0</v>
      </c>
    </row>
    <row r="102" spans="1:19">
      <c r="A102" s="331"/>
      <c r="B102" s="16" t="s">
        <v>253</v>
      </c>
      <c r="C102" s="3" t="s">
        <v>254</v>
      </c>
      <c r="D102" s="174">
        <v>42793</v>
      </c>
      <c r="E102" s="14" t="s">
        <v>38</v>
      </c>
      <c r="F102" s="105">
        <v>2.4405359999999998</v>
      </c>
      <c r="G102" s="104">
        <v>32.804484000000002</v>
      </c>
      <c r="H102" s="316">
        <f>'HH Lists'!E84</f>
        <v>1160</v>
      </c>
      <c r="I102" s="319">
        <f t="shared" si="43"/>
        <v>300</v>
      </c>
      <c r="J102" s="7"/>
      <c r="K102" s="140">
        <f t="shared" si="31"/>
        <v>275</v>
      </c>
      <c r="L102" s="140">
        <f t="shared" si="32"/>
        <v>275</v>
      </c>
      <c r="M102" s="141">
        <f>'BH Failure Data (WQT &amp; Repair)'!G84+'BH Failure Data (WQT &amp; Repair)'!H84</f>
        <v>0</v>
      </c>
      <c r="N102" s="140">
        <f t="shared" si="33"/>
        <v>90</v>
      </c>
      <c r="O102" s="140">
        <f t="shared" si="34"/>
        <v>90</v>
      </c>
      <c r="P102" s="141">
        <f>'BH Failure Data (WQT &amp; Repair)'!I84+'BH Failure Data (WQT &amp; Repair)'!J84</f>
        <v>0</v>
      </c>
      <c r="Q102" s="142">
        <f t="shared" si="40"/>
        <v>82500</v>
      </c>
      <c r="R102" s="142">
        <f t="shared" si="44"/>
        <v>27000</v>
      </c>
      <c r="S102" s="142">
        <f t="shared" si="42"/>
        <v>109500</v>
      </c>
    </row>
    <row r="103" spans="1:19">
      <c r="A103" s="331"/>
      <c r="B103" s="16" t="s">
        <v>255</v>
      </c>
      <c r="C103" s="153" t="s">
        <v>256</v>
      </c>
      <c r="D103" s="174">
        <v>43046</v>
      </c>
      <c r="E103" s="14" t="s">
        <v>38</v>
      </c>
      <c r="F103" s="105" t="s">
        <v>257</v>
      </c>
      <c r="G103" s="105" t="s">
        <v>258</v>
      </c>
      <c r="H103" s="316">
        <f>'HH Lists'!E85</f>
        <v>150</v>
      </c>
      <c r="I103" s="319">
        <f t="shared" si="43"/>
        <v>150</v>
      </c>
      <c r="J103" s="7"/>
      <c r="K103" s="140">
        <f t="shared" si="31"/>
        <v>275</v>
      </c>
      <c r="L103" s="140">
        <f t="shared" si="32"/>
        <v>0</v>
      </c>
      <c r="M103" s="141">
        <f>'BH Failure Data (WQT &amp; Repair)'!G85+'BH Failure Data (WQT &amp; Repair)'!H85</f>
        <v>275</v>
      </c>
      <c r="N103" s="140">
        <f t="shared" si="33"/>
        <v>90</v>
      </c>
      <c r="O103" s="140">
        <f t="shared" si="34"/>
        <v>0</v>
      </c>
      <c r="P103" s="141">
        <f>'BH Failure Data (WQT &amp; Repair)'!I85+'BH Failure Data (WQT &amp; Repair)'!J85</f>
        <v>90</v>
      </c>
      <c r="Q103" s="142">
        <f t="shared" si="40"/>
        <v>0</v>
      </c>
      <c r="R103" s="142">
        <f t="shared" si="44"/>
        <v>0</v>
      </c>
      <c r="S103" s="142">
        <f t="shared" si="42"/>
        <v>0</v>
      </c>
    </row>
    <row r="104" spans="1:19">
      <c r="A104" s="331"/>
      <c r="B104" s="16" t="s">
        <v>259</v>
      </c>
      <c r="C104" s="153" t="s">
        <v>260</v>
      </c>
      <c r="D104" s="174">
        <v>43045</v>
      </c>
      <c r="E104" s="14" t="s">
        <v>38</v>
      </c>
      <c r="F104" s="105" t="s">
        <v>261</v>
      </c>
      <c r="G104" s="105" t="s">
        <v>262</v>
      </c>
      <c r="H104" s="316">
        <f>'HH Lists'!E86</f>
        <v>357</v>
      </c>
      <c r="I104" s="319">
        <f t="shared" si="43"/>
        <v>300</v>
      </c>
      <c r="J104" s="7"/>
      <c r="K104" s="140">
        <f t="shared" si="31"/>
        <v>275</v>
      </c>
      <c r="L104" s="140">
        <f t="shared" si="32"/>
        <v>275</v>
      </c>
      <c r="M104" s="141">
        <f>'BH Failure Data (WQT &amp; Repair)'!G86+'BH Failure Data (WQT &amp; Repair)'!H86</f>
        <v>0</v>
      </c>
      <c r="N104" s="140">
        <f t="shared" si="33"/>
        <v>90</v>
      </c>
      <c r="O104" s="140">
        <f t="shared" si="34"/>
        <v>90</v>
      </c>
      <c r="P104" s="141">
        <f>'BH Failure Data (WQT &amp; Repair)'!I86+'BH Failure Data (WQT &amp; Repair)'!J86</f>
        <v>0</v>
      </c>
      <c r="Q104" s="142">
        <f t="shared" si="40"/>
        <v>82500</v>
      </c>
      <c r="R104" s="142">
        <f t="shared" si="44"/>
        <v>27000</v>
      </c>
      <c r="S104" s="142">
        <f t="shared" si="42"/>
        <v>109500</v>
      </c>
    </row>
    <row r="105" spans="1:19">
      <c r="A105" s="331"/>
      <c r="B105" s="16" t="s">
        <v>263</v>
      </c>
      <c r="C105" s="153" t="s">
        <v>264</v>
      </c>
      <c r="D105" s="174">
        <v>43045</v>
      </c>
      <c r="E105" s="14" t="s">
        <v>38</v>
      </c>
      <c r="F105" s="104" t="s">
        <v>265</v>
      </c>
      <c r="G105" s="104" t="s">
        <v>266</v>
      </c>
      <c r="H105" s="316">
        <f>'HH Lists'!E87</f>
        <v>442</v>
      </c>
      <c r="I105" s="319">
        <f t="shared" si="43"/>
        <v>300</v>
      </c>
      <c r="J105" s="7"/>
      <c r="K105" s="140">
        <f t="shared" si="31"/>
        <v>275</v>
      </c>
      <c r="L105" s="140">
        <f t="shared" si="32"/>
        <v>275</v>
      </c>
      <c r="M105" s="141">
        <f>'BH Failure Data (WQT &amp; Repair)'!G87+'BH Failure Data (WQT &amp; Repair)'!H87</f>
        <v>0</v>
      </c>
      <c r="N105" s="140">
        <f t="shared" si="33"/>
        <v>90</v>
      </c>
      <c r="O105" s="140">
        <f t="shared" si="34"/>
        <v>90</v>
      </c>
      <c r="P105" s="141">
        <f>'BH Failure Data (WQT &amp; Repair)'!I87+'BH Failure Data (WQT &amp; Repair)'!J87</f>
        <v>0</v>
      </c>
      <c r="Q105" s="142">
        <f t="shared" si="40"/>
        <v>82500</v>
      </c>
      <c r="R105" s="142">
        <f t="shared" si="44"/>
        <v>27000</v>
      </c>
      <c r="S105" s="142">
        <f t="shared" si="42"/>
        <v>109500</v>
      </c>
    </row>
    <row r="106" spans="1:19" ht="15.75" thickBot="1">
      <c r="A106" s="332"/>
      <c r="B106" s="16" t="s">
        <v>267</v>
      </c>
      <c r="C106" s="153" t="s">
        <v>268</v>
      </c>
      <c r="D106" s="174">
        <v>43058</v>
      </c>
      <c r="E106" s="14" t="s">
        <v>38</v>
      </c>
      <c r="F106" s="105" t="s">
        <v>269</v>
      </c>
      <c r="G106" s="104" t="s">
        <v>270</v>
      </c>
      <c r="H106" s="316">
        <f>'HH Lists'!E88</f>
        <v>606</v>
      </c>
      <c r="I106" s="319">
        <f t="shared" si="43"/>
        <v>300</v>
      </c>
      <c r="J106" s="7"/>
      <c r="K106" s="140">
        <f t="shared" si="31"/>
        <v>275</v>
      </c>
      <c r="L106" s="140">
        <f t="shared" si="32"/>
        <v>0</v>
      </c>
      <c r="M106" s="141">
        <f>'BH Failure Data (WQT &amp; Repair)'!G88+'BH Failure Data (WQT &amp; Repair)'!H88</f>
        <v>275</v>
      </c>
      <c r="N106" s="140">
        <f t="shared" si="33"/>
        <v>90</v>
      </c>
      <c r="O106" s="140">
        <f t="shared" si="34"/>
        <v>0</v>
      </c>
      <c r="P106" s="141">
        <f>'BH Failure Data (WQT &amp; Repair)'!I88+'BH Failure Data (WQT &amp; Repair)'!J88</f>
        <v>90</v>
      </c>
      <c r="Q106" s="142">
        <f t="shared" si="40"/>
        <v>0</v>
      </c>
      <c r="R106" s="142">
        <f t="shared" si="44"/>
        <v>0</v>
      </c>
      <c r="S106" s="142">
        <f t="shared" si="42"/>
        <v>0</v>
      </c>
    </row>
    <row r="107" spans="1:19">
      <c r="H107" s="150">
        <f>SUM(H100:H106)</f>
        <v>3291</v>
      </c>
      <c r="I107" s="150">
        <f>SUM(I100:I106)</f>
        <v>1926</v>
      </c>
      <c r="Q107" s="150">
        <f>SUM(Q100:Q106)</f>
        <v>326124</v>
      </c>
      <c r="R107" s="150">
        <f>SUM(R100:R106)</f>
        <v>93096</v>
      </c>
      <c r="S107" s="150">
        <f>SUM(S100:S106)</f>
        <v>419220</v>
      </c>
    </row>
    <row r="108" spans="1:19" ht="15.75" thickBot="1"/>
    <row r="109" spans="1:19">
      <c r="A109" s="330" t="s">
        <v>271</v>
      </c>
      <c r="B109" s="16" t="s">
        <v>272</v>
      </c>
      <c r="C109" s="3" t="s">
        <v>273</v>
      </c>
      <c r="D109" s="174">
        <v>43231</v>
      </c>
      <c r="E109" s="14" t="s">
        <v>38</v>
      </c>
      <c r="F109" s="103" t="s">
        <v>274</v>
      </c>
      <c r="G109" s="103">
        <v>2.5335700000000001</v>
      </c>
      <c r="H109" s="316">
        <f>'HH Lists'!E89</f>
        <v>307</v>
      </c>
      <c r="I109" s="319">
        <f t="shared" ref="I109:I116" si="45">IF(H109&gt;300,300,H109)</f>
        <v>300</v>
      </c>
      <c r="J109" s="7"/>
      <c r="K109" s="140">
        <f t="shared" si="31"/>
        <v>275</v>
      </c>
      <c r="L109" s="140">
        <f t="shared" si="32"/>
        <v>275</v>
      </c>
      <c r="M109" s="141">
        <f>'BH Failure Data (WQT &amp; Repair)'!G89+'BH Failure Data (WQT &amp; Repair)'!H89</f>
        <v>0</v>
      </c>
      <c r="N109" s="140">
        <f t="shared" si="33"/>
        <v>90</v>
      </c>
      <c r="O109" s="140">
        <f t="shared" si="34"/>
        <v>90</v>
      </c>
      <c r="P109" s="141">
        <f>'BH Failure Data (WQT &amp; Repair)'!I89+'BH Failure Data (WQT &amp; Repair)'!J89</f>
        <v>0</v>
      </c>
      <c r="Q109" s="142">
        <f t="shared" ref="Q109:Q116" si="46">I109*L109</f>
        <v>82500</v>
      </c>
      <c r="R109" s="142">
        <f t="shared" ref="R109:R116" si="47">I109*O109</f>
        <v>27000</v>
      </c>
      <c r="S109" s="142">
        <f t="shared" ref="S109:S116" si="48">Q109+R109</f>
        <v>109500</v>
      </c>
    </row>
    <row r="110" spans="1:19">
      <c r="A110" s="331"/>
      <c r="B110" s="19" t="s">
        <v>275</v>
      </c>
      <c r="C110" s="3" t="s">
        <v>276</v>
      </c>
      <c r="D110" s="174">
        <v>43226</v>
      </c>
      <c r="E110" s="14" t="s">
        <v>38</v>
      </c>
      <c r="F110" s="103" t="s">
        <v>277</v>
      </c>
      <c r="G110" s="103">
        <v>2.6642800000000002</v>
      </c>
      <c r="H110" s="316">
        <f>'HH Lists'!E90</f>
        <v>406</v>
      </c>
      <c r="I110" s="319">
        <f t="shared" si="45"/>
        <v>300</v>
      </c>
      <c r="J110" s="7"/>
      <c r="K110" s="140">
        <f t="shared" si="31"/>
        <v>275</v>
      </c>
      <c r="L110" s="140">
        <f t="shared" si="32"/>
        <v>275</v>
      </c>
      <c r="M110" s="141">
        <f>'BH Failure Data (WQT &amp; Repair)'!G90+'BH Failure Data (WQT &amp; Repair)'!H90</f>
        <v>0</v>
      </c>
      <c r="N110" s="140">
        <f t="shared" si="33"/>
        <v>90</v>
      </c>
      <c r="O110" s="140">
        <f t="shared" si="34"/>
        <v>90</v>
      </c>
      <c r="P110" s="141">
        <f>'BH Failure Data (WQT &amp; Repair)'!I90+'BH Failure Data (WQT &amp; Repair)'!J90</f>
        <v>0</v>
      </c>
      <c r="Q110" s="142">
        <f t="shared" si="46"/>
        <v>82500</v>
      </c>
      <c r="R110" s="142">
        <f t="shared" si="47"/>
        <v>27000</v>
      </c>
      <c r="S110" s="142">
        <f t="shared" si="48"/>
        <v>109500</v>
      </c>
    </row>
    <row r="111" spans="1:19">
      <c r="A111" s="331"/>
      <c r="B111" s="19" t="s">
        <v>278</v>
      </c>
      <c r="C111" s="3" t="s">
        <v>279</v>
      </c>
      <c r="D111" s="174">
        <v>43228</v>
      </c>
      <c r="E111" s="14" t="s">
        <v>38</v>
      </c>
      <c r="F111" s="103" t="s">
        <v>280</v>
      </c>
      <c r="G111" s="103">
        <v>2.66459</v>
      </c>
      <c r="H111" s="316">
        <f>'HH Lists'!E91</f>
        <v>256</v>
      </c>
      <c r="I111" s="319">
        <f t="shared" si="45"/>
        <v>256</v>
      </c>
      <c r="J111" s="7"/>
      <c r="K111" s="140">
        <f t="shared" si="31"/>
        <v>275</v>
      </c>
      <c r="L111" s="140">
        <f t="shared" si="32"/>
        <v>0</v>
      </c>
      <c r="M111" s="141">
        <f>'BH Failure Data (WQT &amp; Repair)'!G91+'BH Failure Data (WQT &amp; Repair)'!H91</f>
        <v>275</v>
      </c>
      <c r="N111" s="140">
        <f t="shared" si="33"/>
        <v>90</v>
      </c>
      <c r="O111" s="140">
        <f t="shared" si="34"/>
        <v>0</v>
      </c>
      <c r="P111" s="141">
        <f>'BH Failure Data (WQT &amp; Repair)'!I91+'BH Failure Data (WQT &amp; Repair)'!J91</f>
        <v>90</v>
      </c>
      <c r="Q111" s="142">
        <f t="shared" si="46"/>
        <v>0</v>
      </c>
      <c r="R111" s="142">
        <f t="shared" si="47"/>
        <v>0</v>
      </c>
      <c r="S111" s="142">
        <f t="shared" si="48"/>
        <v>0</v>
      </c>
    </row>
    <row r="112" spans="1:19">
      <c r="A112" s="331"/>
      <c r="B112" s="19" t="s">
        <v>281</v>
      </c>
      <c r="C112" s="3" t="s">
        <v>282</v>
      </c>
      <c r="D112" s="174">
        <v>43224</v>
      </c>
      <c r="E112" s="14" t="s">
        <v>38</v>
      </c>
      <c r="F112" s="103" t="s">
        <v>283</v>
      </c>
      <c r="G112" s="103">
        <v>2.7080500000000001</v>
      </c>
      <c r="H112" s="316">
        <f>'HH Lists'!E92</f>
        <v>436</v>
      </c>
      <c r="I112" s="319">
        <f t="shared" si="45"/>
        <v>300</v>
      </c>
      <c r="J112" s="7"/>
      <c r="K112" s="140">
        <f t="shared" si="31"/>
        <v>275</v>
      </c>
      <c r="L112" s="140">
        <f t="shared" si="32"/>
        <v>275</v>
      </c>
      <c r="M112" s="141">
        <f>'BH Failure Data (WQT &amp; Repair)'!G92+'BH Failure Data (WQT &amp; Repair)'!H92</f>
        <v>0</v>
      </c>
      <c r="N112" s="140">
        <f t="shared" si="33"/>
        <v>90</v>
      </c>
      <c r="O112" s="140">
        <f t="shared" si="34"/>
        <v>90</v>
      </c>
      <c r="P112" s="141">
        <f>'BH Failure Data (WQT &amp; Repair)'!I92+'BH Failure Data (WQT &amp; Repair)'!J92</f>
        <v>0</v>
      </c>
      <c r="Q112" s="142">
        <f t="shared" si="46"/>
        <v>82500</v>
      </c>
      <c r="R112" s="142">
        <f t="shared" si="47"/>
        <v>27000</v>
      </c>
      <c r="S112" s="142">
        <f t="shared" si="48"/>
        <v>109500</v>
      </c>
    </row>
    <row r="113" spans="1:19">
      <c r="A113" s="331"/>
      <c r="B113" s="19" t="s">
        <v>284</v>
      </c>
      <c r="C113" s="3" t="s">
        <v>285</v>
      </c>
      <c r="D113" s="174">
        <v>43225</v>
      </c>
      <c r="E113" s="14" t="s">
        <v>38</v>
      </c>
      <c r="F113" s="103" t="s">
        <v>286</v>
      </c>
      <c r="G113" s="103">
        <v>2.7554099999999999</v>
      </c>
      <c r="H113" s="316">
        <f>'HH Lists'!E93</f>
        <v>224</v>
      </c>
      <c r="I113" s="319">
        <f t="shared" si="45"/>
        <v>224</v>
      </c>
      <c r="J113" s="7"/>
      <c r="K113" s="140">
        <f t="shared" si="31"/>
        <v>275</v>
      </c>
      <c r="L113" s="140">
        <f t="shared" si="32"/>
        <v>275</v>
      </c>
      <c r="M113" s="141">
        <f>'BH Failure Data (WQT &amp; Repair)'!G93+'BH Failure Data (WQT &amp; Repair)'!H93</f>
        <v>0</v>
      </c>
      <c r="N113" s="140">
        <f t="shared" si="33"/>
        <v>90</v>
      </c>
      <c r="O113" s="140">
        <f t="shared" si="34"/>
        <v>90</v>
      </c>
      <c r="P113" s="141">
        <f>'BH Failure Data (WQT &amp; Repair)'!I93+'BH Failure Data (WQT &amp; Repair)'!J93</f>
        <v>0</v>
      </c>
      <c r="Q113" s="142">
        <f t="shared" si="46"/>
        <v>61600</v>
      </c>
      <c r="R113" s="142">
        <f t="shared" si="47"/>
        <v>20160</v>
      </c>
      <c r="S113" s="142">
        <f t="shared" si="48"/>
        <v>81760</v>
      </c>
    </row>
    <row r="114" spans="1:19">
      <c r="A114" s="331"/>
      <c r="B114" s="19" t="s">
        <v>287</v>
      </c>
      <c r="C114" s="3" t="s">
        <v>288</v>
      </c>
      <c r="D114" s="174">
        <v>43222</v>
      </c>
      <c r="E114" s="14" t="s">
        <v>38</v>
      </c>
      <c r="F114" s="103" t="s">
        <v>289</v>
      </c>
      <c r="G114" s="103">
        <v>2.6941199999999998</v>
      </c>
      <c r="H114" s="316">
        <f>'HH Lists'!E94</f>
        <v>301</v>
      </c>
      <c r="I114" s="319">
        <f t="shared" si="45"/>
        <v>300</v>
      </c>
      <c r="J114" s="7"/>
      <c r="K114" s="140">
        <f t="shared" si="31"/>
        <v>275</v>
      </c>
      <c r="L114" s="140">
        <f t="shared" si="32"/>
        <v>275</v>
      </c>
      <c r="M114" s="141">
        <f>'BH Failure Data (WQT &amp; Repair)'!G94+'BH Failure Data (WQT &amp; Repair)'!H94</f>
        <v>0</v>
      </c>
      <c r="N114" s="140">
        <f t="shared" si="33"/>
        <v>90</v>
      </c>
      <c r="O114" s="140">
        <f t="shared" si="34"/>
        <v>90</v>
      </c>
      <c r="P114" s="141">
        <f>'BH Failure Data (WQT &amp; Repair)'!I94+'BH Failure Data (WQT &amp; Repair)'!J94</f>
        <v>0</v>
      </c>
      <c r="Q114" s="142">
        <f t="shared" si="46"/>
        <v>82500</v>
      </c>
      <c r="R114" s="142">
        <f t="shared" si="47"/>
        <v>27000</v>
      </c>
      <c r="S114" s="142">
        <f t="shared" si="48"/>
        <v>109500</v>
      </c>
    </row>
    <row r="115" spans="1:19">
      <c r="A115" s="331"/>
      <c r="B115" s="19" t="s">
        <v>290</v>
      </c>
      <c r="C115" s="3" t="s">
        <v>291</v>
      </c>
      <c r="D115" s="174">
        <v>43227</v>
      </c>
      <c r="E115" s="14" t="s">
        <v>38</v>
      </c>
      <c r="F115" s="103" t="s">
        <v>292</v>
      </c>
      <c r="G115" s="103">
        <v>2.6322000000000001</v>
      </c>
      <c r="H115" s="316">
        <f>'HH Lists'!E95</f>
        <v>695</v>
      </c>
      <c r="I115" s="319">
        <f t="shared" si="45"/>
        <v>300</v>
      </c>
      <c r="J115" s="7"/>
      <c r="K115" s="140">
        <f t="shared" si="31"/>
        <v>275</v>
      </c>
      <c r="L115" s="140">
        <f t="shared" si="32"/>
        <v>275</v>
      </c>
      <c r="M115" s="141">
        <f>'BH Failure Data (WQT &amp; Repair)'!G95+'BH Failure Data (WQT &amp; Repair)'!H95</f>
        <v>0</v>
      </c>
      <c r="N115" s="140">
        <f t="shared" si="33"/>
        <v>90</v>
      </c>
      <c r="O115" s="140">
        <f t="shared" si="34"/>
        <v>90</v>
      </c>
      <c r="P115" s="141">
        <f>'BH Failure Data (WQT &amp; Repair)'!I95+'BH Failure Data (WQT &amp; Repair)'!J95</f>
        <v>0</v>
      </c>
      <c r="Q115" s="142">
        <f t="shared" si="46"/>
        <v>82500</v>
      </c>
      <c r="R115" s="142">
        <f t="shared" si="47"/>
        <v>27000</v>
      </c>
      <c r="S115" s="142">
        <f t="shared" si="48"/>
        <v>109500</v>
      </c>
    </row>
    <row r="116" spans="1:19" ht="15.75" thickBot="1">
      <c r="A116" s="332"/>
      <c r="B116" s="19" t="s">
        <v>293</v>
      </c>
      <c r="C116" s="3" t="s">
        <v>294</v>
      </c>
      <c r="D116" s="174">
        <v>43223</v>
      </c>
      <c r="E116" s="14" t="s">
        <v>38</v>
      </c>
      <c r="F116" s="103" t="s">
        <v>295</v>
      </c>
      <c r="G116" s="103">
        <v>2.7573400000000001</v>
      </c>
      <c r="H116" s="316">
        <f>'HH Lists'!E96</f>
        <v>206</v>
      </c>
      <c r="I116" s="319">
        <f t="shared" si="45"/>
        <v>206</v>
      </c>
      <c r="J116" s="7"/>
      <c r="K116" s="140">
        <f t="shared" si="31"/>
        <v>275</v>
      </c>
      <c r="L116" s="140">
        <f t="shared" si="32"/>
        <v>275</v>
      </c>
      <c r="M116" s="141">
        <f>'BH Failure Data (WQT &amp; Repair)'!G96+'BH Failure Data (WQT &amp; Repair)'!H96</f>
        <v>0</v>
      </c>
      <c r="N116" s="140">
        <f t="shared" si="33"/>
        <v>90</v>
      </c>
      <c r="O116" s="140">
        <f t="shared" si="34"/>
        <v>90</v>
      </c>
      <c r="P116" s="141">
        <f>'BH Failure Data (WQT &amp; Repair)'!I96+'BH Failure Data (WQT &amp; Repair)'!J96</f>
        <v>0</v>
      </c>
      <c r="Q116" s="142">
        <f t="shared" si="46"/>
        <v>56650</v>
      </c>
      <c r="R116" s="142">
        <f t="shared" si="47"/>
        <v>18540</v>
      </c>
      <c r="S116" s="142">
        <f t="shared" si="48"/>
        <v>75190</v>
      </c>
    </row>
    <row r="117" spans="1:19">
      <c r="H117" s="150">
        <f>SUM(H109:H116)</f>
        <v>2831</v>
      </c>
      <c r="I117" s="150">
        <f>SUM(I109:I116)</f>
        <v>2186</v>
      </c>
      <c r="Q117" s="150">
        <f>SUM(Q109:Q116)</f>
        <v>530750</v>
      </c>
      <c r="R117" s="150">
        <f>SUM(R109:R116)</f>
        <v>173700</v>
      </c>
      <c r="S117" s="150">
        <f>SUM(S109:S116)</f>
        <v>704450</v>
      </c>
    </row>
    <row r="118" spans="1:19" ht="15.75" thickBot="1"/>
    <row r="119" spans="1:19">
      <c r="A119" s="330" t="s">
        <v>296</v>
      </c>
      <c r="B119" s="16" t="s">
        <v>297</v>
      </c>
      <c r="C119" s="3" t="s">
        <v>298</v>
      </c>
      <c r="D119" s="174">
        <v>43229</v>
      </c>
      <c r="E119" s="14" t="s">
        <v>38</v>
      </c>
      <c r="F119" s="103" t="s">
        <v>299</v>
      </c>
      <c r="G119" s="103">
        <v>2.69693</v>
      </c>
      <c r="H119" s="316">
        <f>'HH Lists'!E97</f>
        <v>292</v>
      </c>
      <c r="I119" s="319">
        <f t="shared" ref="I119:I126" si="49">IF(H119&gt;300,300,H119)</f>
        <v>292</v>
      </c>
      <c r="J119" s="7"/>
      <c r="K119" s="140">
        <f t="shared" si="31"/>
        <v>275</v>
      </c>
      <c r="L119" s="140">
        <f t="shared" si="32"/>
        <v>275</v>
      </c>
      <c r="M119" s="141">
        <f>'BH Failure Data (WQT &amp; Repair)'!G97+'BH Failure Data (WQT &amp; Repair)'!H97</f>
        <v>0</v>
      </c>
      <c r="N119" s="140">
        <f t="shared" si="33"/>
        <v>90</v>
      </c>
      <c r="O119" s="140">
        <f t="shared" si="34"/>
        <v>90</v>
      </c>
      <c r="P119" s="141">
        <f>'BH Failure Data (WQT &amp; Repair)'!I97+'BH Failure Data (WQT &amp; Repair)'!J97</f>
        <v>0</v>
      </c>
      <c r="Q119" s="142">
        <f t="shared" ref="Q119:Q126" si="50">I119*L119</f>
        <v>80300</v>
      </c>
      <c r="R119" s="142">
        <f t="shared" ref="R119:R120" si="51">I119*O119</f>
        <v>26280</v>
      </c>
      <c r="S119" s="142">
        <f t="shared" ref="S119:S120" si="52">Q119+R119</f>
        <v>106580</v>
      </c>
    </row>
    <row r="120" spans="1:19">
      <c r="A120" s="331"/>
      <c r="B120" s="19" t="s">
        <v>300</v>
      </c>
      <c r="C120" s="3" t="s">
        <v>301</v>
      </c>
      <c r="D120" s="174">
        <v>43225</v>
      </c>
      <c r="E120" s="14" t="s">
        <v>38</v>
      </c>
      <c r="F120" s="103" t="s">
        <v>302</v>
      </c>
      <c r="G120" s="103">
        <v>2.7961399999999998</v>
      </c>
      <c r="H120" s="316">
        <f>'HH Lists'!E98</f>
        <v>263</v>
      </c>
      <c r="I120" s="319">
        <f t="shared" si="49"/>
        <v>263</v>
      </c>
      <c r="J120" s="7"/>
      <c r="K120" s="140">
        <f t="shared" si="31"/>
        <v>275</v>
      </c>
      <c r="L120" s="140">
        <f t="shared" si="32"/>
        <v>0</v>
      </c>
      <c r="M120" s="141">
        <f>'BH Failure Data (WQT &amp; Repair)'!G98+'BH Failure Data (WQT &amp; Repair)'!H98</f>
        <v>275</v>
      </c>
      <c r="N120" s="140">
        <f t="shared" si="33"/>
        <v>90</v>
      </c>
      <c r="O120" s="140">
        <f t="shared" si="34"/>
        <v>0</v>
      </c>
      <c r="P120" s="141">
        <f>'BH Failure Data (WQT &amp; Repair)'!I98+'BH Failure Data (WQT &amp; Repair)'!J98</f>
        <v>90</v>
      </c>
      <c r="Q120" s="142">
        <f t="shared" si="50"/>
        <v>0</v>
      </c>
      <c r="R120" s="142">
        <f t="shared" si="51"/>
        <v>0</v>
      </c>
      <c r="S120" s="142">
        <f t="shared" si="52"/>
        <v>0</v>
      </c>
    </row>
    <row r="121" spans="1:19">
      <c r="A121" s="331"/>
      <c r="B121" s="224" t="s">
        <v>303</v>
      </c>
      <c r="C121" s="12" t="s">
        <v>304</v>
      </c>
      <c r="D121" s="225">
        <v>43229</v>
      </c>
      <c r="E121" s="226" t="s">
        <v>38</v>
      </c>
      <c r="F121" s="228" t="s">
        <v>274</v>
      </c>
      <c r="G121" s="228">
        <v>2.59674</v>
      </c>
      <c r="H121" s="227"/>
      <c r="I121" s="227"/>
      <c r="J121" s="7"/>
      <c r="K121" s="224"/>
      <c r="L121" s="224"/>
      <c r="M121" s="311"/>
      <c r="N121" s="224"/>
      <c r="O121" s="224"/>
      <c r="P121" s="311"/>
      <c r="Q121" s="311"/>
      <c r="R121" s="311"/>
      <c r="S121" s="311"/>
    </row>
    <row r="122" spans="1:19">
      <c r="A122" s="331"/>
      <c r="B122" s="19" t="s">
        <v>305</v>
      </c>
      <c r="C122" s="3" t="s">
        <v>306</v>
      </c>
      <c r="D122" s="174">
        <v>43227</v>
      </c>
      <c r="E122" s="14" t="s">
        <v>38</v>
      </c>
      <c r="F122" s="103" t="s">
        <v>307</v>
      </c>
      <c r="G122" s="103">
        <v>2.6160999999999999</v>
      </c>
      <c r="H122" s="316">
        <f>'HH Lists'!E100</f>
        <v>217</v>
      </c>
      <c r="I122" s="319">
        <f t="shared" si="49"/>
        <v>217</v>
      </c>
      <c r="J122" s="7"/>
      <c r="K122" s="140">
        <f t="shared" si="31"/>
        <v>275</v>
      </c>
      <c r="L122" s="140">
        <f t="shared" si="32"/>
        <v>0</v>
      </c>
      <c r="M122" s="141">
        <f>'BH Failure Data (WQT &amp; Repair)'!G100+'BH Failure Data (WQT &amp; Repair)'!H100</f>
        <v>275</v>
      </c>
      <c r="N122" s="140">
        <f t="shared" si="33"/>
        <v>90</v>
      </c>
      <c r="O122" s="140">
        <f t="shared" si="34"/>
        <v>0</v>
      </c>
      <c r="P122" s="141">
        <f>'BH Failure Data (WQT &amp; Repair)'!I100+'BH Failure Data (WQT &amp; Repair)'!J100</f>
        <v>90</v>
      </c>
      <c r="Q122" s="142">
        <f t="shared" si="50"/>
        <v>0</v>
      </c>
      <c r="R122" s="142">
        <f t="shared" ref="R122:R126" si="53">I122*O122</f>
        <v>0</v>
      </c>
      <c r="S122" s="142">
        <f t="shared" ref="S122:S126" si="54">Q122+R122</f>
        <v>0</v>
      </c>
    </row>
    <row r="123" spans="1:19">
      <c r="A123" s="331"/>
      <c r="B123" s="19" t="s">
        <v>308</v>
      </c>
      <c r="C123" s="3" t="s">
        <v>309</v>
      </c>
      <c r="D123" s="174">
        <v>43224</v>
      </c>
      <c r="E123" s="14" t="s">
        <v>38</v>
      </c>
      <c r="F123" s="103" t="s">
        <v>310</v>
      </c>
      <c r="G123" s="103">
        <v>2.8201100000000001</v>
      </c>
      <c r="H123" s="316">
        <f>'HH Lists'!E101</f>
        <v>208</v>
      </c>
      <c r="I123" s="319">
        <f t="shared" si="49"/>
        <v>208</v>
      </c>
      <c r="J123" s="7"/>
      <c r="K123" s="140">
        <f t="shared" si="31"/>
        <v>275</v>
      </c>
      <c r="L123" s="140">
        <f t="shared" si="32"/>
        <v>275</v>
      </c>
      <c r="M123" s="141">
        <f>'BH Failure Data (WQT &amp; Repair)'!G101+'BH Failure Data (WQT &amp; Repair)'!H101</f>
        <v>0</v>
      </c>
      <c r="N123" s="140">
        <f t="shared" si="33"/>
        <v>90</v>
      </c>
      <c r="O123" s="140">
        <f t="shared" si="34"/>
        <v>90</v>
      </c>
      <c r="P123" s="141">
        <f>'BH Failure Data (WQT &amp; Repair)'!I101+'BH Failure Data (WQT &amp; Repair)'!J101</f>
        <v>0</v>
      </c>
      <c r="Q123" s="142">
        <f t="shared" si="50"/>
        <v>57200</v>
      </c>
      <c r="R123" s="142">
        <f t="shared" si="53"/>
        <v>18720</v>
      </c>
      <c r="S123" s="142">
        <f t="shared" si="54"/>
        <v>75920</v>
      </c>
    </row>
    <row r="124" spans="1:19">
      <c r="A124" s="331"/>
      <c r="B124" s="19" t="s">
        <v>311</v>
      </c>
      <c r="C124" s="3" t="s">
        <v>312</v>
      </c>
      <c r="D124" s="174">
        <v>43222</v>
      </c>
      <c r="E124" s="14" t="s">
        <v>38</v>
      </c>
      <c r="F124" s="103" t="s">
        <v>313</v>
      </c>
      <c r="G124" s="103">
        <v>2.66127</v>
      </c>
      <c r="H124" s="316">
        <f>'HH Lists'!E102</f>
        <v>1597</v>
      </c>
      <c r="I124" s="319">
        <f t="shared" si="49"/>
        <v>300</v>
      </c>
      <c r="J124" s="7"/>
      <c r="K124" s="140">
        <f t="shared" si="31"/>
        <v>275</v>
      </c>
      <c r="L124" s="140">
        <f t="shared" si="32"/>
        <v>0</v>
      </c>
      <c r="M124" s="141">
        <f>'BH Failure Data (WQT &amp; Repair)'!G102+'BH Failure Data (WQT &amp; Repair)'!H102</f>
        <v>275</v>
      </c>
      <c r="N124" s="140">
        <f t="shared" si="33"/>
        <v>90</v>
      </c>
      <c r="O124" s="140">
        <f t="shared" si="34"/>
        <v>0</v>
      </c>
      <c r="P124" s="141">
        <f>'BH Failure Data (WQT &amp; Repair)'!I102+'BH Failure Data (WQT &amp; Repair)'!J102</f>
        <v>90</v>
      </c>
      <c r="Q124" s="142">
        <f t="shared" si="50"/>
        <v>0</v>
      </c>
      <c r="R124" s="142">
        <f t="shared" si="53"/>
        <v>0</v>
      </c>
      <c r="S124" s="142">
        <f t="shared" si="54"/>
        <v>0</v>
      </c>
    </row>
    <row r="125" spans="1:19">
      <c r="A125" s="331"/>
      <c r="B125" s="19" t="s">
        <v>314</v>
      </c>
      <c r="C125" s="3" t="s">
        <v>315</v>
      </c>
      <c r="D125" s="174">
        <v>43223</v>
      </c>
      <c r="E125" s="14" t="s">
        <v>38</v>
      </c>
      <c r="F125" s="103" t="s">
        <v>316</v>
      </c>
      <c r="G125" s="103">
        <v>2.8124199999999999</v>
      </c>
      <c r="H125" s="316">
        <f>'HH Lists'!E103</f>
        <v>277</v>
      </c>
      <c r="I125" s="319">
        <f t="shared" si="49"/>
        <v>277</v>
      </c>
      <c r="J125" s="7"/>
      <c r="K125" s="140">
        <f t="shared" si="31"/>
        <v>275</v>
      </c>
      <c r="L125" s="140">
        <f t="shared" si="32"/>
        <v>275</v>
      </c>
      <c r="M125" s="141">
        <f>'BH Failure Data (WQT &amp; Repair)'!G103+'BH Failure Data (WQT &amp; Repair)'!H103</f>
        <v>0</v>
      </c>
      <c r="N125" s="140">
        <f t="shared" si="33"/>
        <v>90</v>
      </c>
      <c r="O125" s="140">
        <f t="shared" si="34"/>
        <v>90</v>
      </c>
      <c r="P125" s="141">
        <f>'BH Failure Data (WQT &amp; Repair)'!I103+'BH Failure Data (WQT &amp; Repair)'!J103</f>
        <v>0</v>
      </c>
      <c r="Q125" s="142">
        <f t="shared" si="50"/>
        <v>76175</v>
      </c>
      <c r="R125" s="142">
        <f t="shared" si="53"/>
        <v>24930</v>
      </c>
      <c r="S125" s="142">
        <f t="shared" si="54"/>
        <v>101105</v>
      </c>
    </row>
    <row r="126" spans="1:19" ht="15.75" thickBot="1">
      <c r="A126" s="332"/>
      <c r="B126" s="19" t="s">
        <v>317</v>
      </c>
      <c r="C126" s="3" t="s">
        <v>318</v>
      </c>
      <c r="D126" s="174">
        <v>43223</v>
      </c>
      <c r="E126" s="14" t="s">
        <v>38</v>
      </c>
      <c r="F126" s="103" t="s">
        <v>319</v>
      </c>
      <c r="G126" s="103">
        <v>2.6773799999999999</v>
      </c>
      <c r="H126" s="316">
        <f>'HH Lists'!E104</f>
        <v>337</v>
      </c>
      <c r="I126" s="319">
        <f t="shared" si="49"/>
        <v>300</v>
      </c>
      <c r="J126" s="7"/>
      <c r="K126" s="140">
        <f t="shared" si="31"/>
        <v>275</v>
      </c>
      <c r="L126" s="140">
        <f t="shared" si="32"/>
        <v>275</v>
      </c>
      <c r="M126" s="141">
        <f>'BH Failure Data (WQT &amp; Repair)'!G104+'BH Failure Data (WQT &amp; Repair)'!H104</f>
        <v>0</v>
      </c>
      <c r="N126" s="140">
        <f t="shared" si="33"/>
        <v>90</v>
      </c>
      <c r="O126" s="140">
        <f t="shared" si="34"/>
        <v>90</v>
      </c>
      <c r="P126" s="141">
        <f>'BH Failure Data (WQT &amp; Repair)'!I104+'BH Failure Data (WQT &amp; Repair)'!J104</f>
        <v>0</v>
      </c>
      <c r="Q126" s="142">
        <f t="shared" si="50"/>
        <v>82500</v>
      </c>
      <c r="R126" s="142">
        <f t="shared" si="53"/>
        <v>27000</v>
      </c>
      <c r="S126" s="142">
        <f t="shared" si="54"/>
        <v>109500</v>
      </c>
    </row>
    <row r="127" spans="1:19">
      <c r="H127" s="150">
        <f>SUM(H119:H126)</f>
        <v>3191</v>
      </c>
      <c r="I127" s="150">
        <f>SUM(I119:I126)</f>
        <v>1857</v>
      </c>
      <c r="Q127" s="150">
        <f>SUM(Q119:Q126)</f>
        <v>296175</v>
      </c>
      <c r="R127" s="150">
        <f>SUM(R119:R126)</f>
        <v>96930</v>
      </c>
      <c r="S127" s="150">
        <f>SUM(S119:S126)</f>
        <v>393105</v>
      </c>
    </row>
    <row r="128" spans="1:19" ht="15.75" thickBot="1"/>
    <row r="129" spans="1:19">
      <c r="A129" s="330" t="s">
        <v>320</v>
      </c>
      <c r="B129" s="16" t="s">
        <v>321</v>
      </c>
      <c r="C129" s="3" t="s">
        <v>322</v>
      </c>
      <c r="D129" s="174">
        <v>43226</v>
      </c>
      <c r="E129" s="14" t="s">
        <v>38</v>
      </c>
      <c r="F129" s="103" t="s">
        <v>323</v>
      </c>
      <c r="G129" s="103">
        <v>2.7551299999999999</v>
      </c>
      <c r="H129" s="316">
        <f>'HH Lists'!E105</f>
        <v>261</v>
      </c>
      <c r="I129" s="319">
        <f t="shared" ref="I129:I136" si="55">IF(H129&gt;300,300,H129)</f>
        <v>261</v>
      </c>
      <c r="J129" s="7"/>
      <c r="K129" s="140">
        <f t="shared" si="31"/>
        <v>275</v>
      </c>
      <c r="L129" s="140">
        <f t="shared" si="32"/>
        <v>275</v>
      </c>
      <c r="M129" s="141">
        <f>'BH Failure Data (WQT &amp; Repair)'!G105+'BH Failure Data (WQT &amp; Repair)'!H105</f>
        <v>0</v>
      </c>
      <c r="N129" s="140">
        <f t="shared" si="33"/>
        <v>90</v>
      </c>
      <c r="O129" s="140">
        <f t="shared" si="34"/>
        <v>90</v>
      </c>
      <c r="P129" s="141">
        <f>'BH Failure Data (WQT &amp; Repair)'!I105+'BH Failure Data (WQT &amp; Repair)'!J105</f>
        <v>0</v>
      </c>
      <c r="Q129" s="142">
        <f t="shared" ref="Q129:Q136" si="56">I129*L129</f>
        <v>71775</v>
      </c>
      <c r="R129" s="142">
        <f t="shared" ref="R129:R136" si="57">I129*O129</f>
        <v>23490</v>
      </c>
      <c r="S129" s="142">
        <f t="shared" ref="S129:S136" si="58">Q129+R129</f>
        <v>95265</v>
      </c>
    </row>
    <row r="130" spans="1:19">
      <c r="A130" s="331"/>
      <c r="B130" s="19" t="s">
        <v>324</v>
      </c>
      <c r="C130" s="3" t="s">
        <v>325</v>
      </c>
      <c r="D130" s="174">
        <v>43228</v>
      </c>
      <c r="E130" s="14" t="s">
        <v>38</v>
      </c>
      <c r="F130" s="103" t="s">
        <v>326</v>
      </c>
      <c r="G130" s="103">
        <v>2.6235400000000002</v>
      </c>
      <c r="H130" s="316">
        <f>'HH Lists'!E106</f>
        <v>631</v>
      </c>
      <c r="I130" s="319">
        <f t="shared" si="55"/>
        <v>300</v>
      </c>
      <c r="J130" s="7"/>
      <c r="K130" s="140">
        <f t="shared" si="31"/>
        <v>275</v>
      </c>
      <c r="L130" s="140">
        <f t="shared" si="32"/>
        <v>0</v>
      </c>
      <c r="M130" s="141">
        <f>'BH Failure Data (WQT &amp; Repair)'!G106+'BH Failure Data (WQT &amp; Repair)'!H106</f>
        <v>275</v>
      </c>
      <c r="N130" s="140">
        <f t="shared" si="33"/>
        <v>90</v>
      </c>
      <c r="O130" s="140">
        <f t="shared" si="34"/>
        <v>0</v>
      </c>
      <c r="P130" s="141">
        <f>'BH Failure Data (WQT &amp; Repair)'!I106+'BH Failure Data (WQT &amp; Repair)'!J106</f>
        <v>90</v>
      </c>
      <c r="Q130" s="142">
        <f t="shared" si="56"/>
        <v>0</v>
      </c>
      <c r="R130" s="142">
        <f t="shared" si="57"/>
        <v>0</v>
      </c>
      <c r="S130" s="142">
        <f t="shared" si="58"/>
        <v>0</v>
      </c>
    </row>
    <row r="131" spans="1:19">
      <c r="A131" s="331"/>
      <c r="B131" s="19" t="s">
        <v>327</v>
      </c>
      <c r="C131" s="3" t="s">
        <v>328</v>
      </c>
      <c r="D131" s="174">
        <v>43228</v>
      </c>
      <c r="E131" s="14" t="s">
        <v>38</v>
      </c>
      <c r="F131" s="103" t="s">
        <v>329</v>
      </c>
      <c r="G131" s="103">
        <v>2.5778400000000001</v>
      </c>
      <c r="H131" s="316">
        <f>'HH Lists'!E107</f>
        <v>190</v>
      </c>
      <c r="I131" s="319">
        <f t="shared" si="55"/>
        <v>190</v>
      </c>
      <c r="J131" s="7"/>
      <c r="K131" s="140">
        <f t="shared" si="31"/>
        <v>275</v>
      </c>
      <c r="L131" s="140">
        <f t="shared" si="32"/>
        <v>275</v>
      </c>
      <c r="M131" s="141">
        <f>'BH Failure Data (WQT &amp; Repair)'!G107+'BH Failure Data (WQT &amp; Repair)'!H107</f>
        <v>0</v>
      </c>
      <c r="N131" s="140">
        <f t="shared" si="33"/>
        <v>90</v>
      </c>
      <c r="O131" s="140">
        <f t="shared" si="34"/>
        <v>90</v>
      </c>
      <c r="P131" s="141">
        <f>'BH Failure Data (WQT &amp; Repair)'!I107+'BH Failure Data (WQT &amp; Repair)'!J107</f>
        <v>0</v>
      </c>
      <c r="Q131" s="142">
        <f t="shared" si="56"/>
        <v>52250</v>
      </c>
      <c r="R131" s="142">
        <f t="shared" si="57"/>
        <v>17100</v>
      </c>
      <c r="S131" s="142">
        <f t="shared" si="58"/>
        <v>69350</v>
      </c>
    </row>
    <row r="132" spans="1:19">
      <c r="A132" s="331"/>
      <c r="B132" s="19" t="s">
        <v>330</v>
      </c>
      <c r="C132" s="3" t="s">
        <v>331</v>
      </c>
      <c r="D132" s="174">
        <v>43363</v>
      </c>
      <c r="E132" s="14" t="s">
        <v>38</v>
      </c>
      <c r="F132" s="103" t="s">
        <v>332</v>
      </c>
      <c r="G132" s="103" t="s">
        <v>333</v>
      </c>
      <c r="H132" s="316">
        <f>'HH Lists'!E108</f>
        <v>373</v>
      </c>
      <c r="I132" s="319">
        <f t="shared" si="55"/>
        <v>300</v>
      </c>
      <c r="J132" s="7"/>
      <c r="K132" s="140">
        <f t="shared" si="31"/>
        <v>275</v>
      </c>
      <c r="L132" s="140">
        <f t="shared" si="32"/>
        <v>0</v>
      </c>
      <c r="M132" s="141">
        <f>'BH Failure Data (WQT &amp; Repair)'!G108+'BH Failure Data (WQT &amp; Repair)'!H108</f>
        <v>275</v>
      </c>
      <c r="N132" s="140">
        <f t="shared" si="33"/>
        <v>90</v>
      </c>
      <c r="O132" s="140">
        <f t="shared" si="34"/>
        <v>0</v>
      </c>
      <c r="P132" s="141">
        <f>'BH Failure Data (WQT &amp; Repair)'!I108+'BH Failure Data (WQT &amp; Repair)'!J108</f>
        <v>90</v>
      </c>
      <c r="Q132" s="142">
        <f t="shared" si="56"/>
        <v>0</v>
      </c>
      <c r="R132" s="142">
        <f t="shared" si="57"/>
        <v>0</v>
      </c>
      <c r="S132" s="142">
        <f t="shared" si="58"/>
        <v>0</v>
      </c>
    </row>
    <row r="133" spans="1:19">
      <c r="A133" s="331"/>
      <c r="B133" s="19" t="s">
        <v>334</v>
      </c>
      <c r="C133" s="3" t="s">
        <v>335</v>
      </c>
      <c r="D133" s="174">
        <v>43228</v>
      </c>
      <c r="E133" s="14" t="s">
        <v>38</v>
      </c>
      <c r="F133" s="103" t="s">
        <v>336</v>
      </c>
      <c r="G133" s="103">
        <v>2.6171700000000002</v>
      </c>
      <c r="H133" s="316">
        <f>'HH Lists'!E109</f>
        <v>321</v>
      </c>
      <c r="I133" s="319">
        <f t="shared" si="55"/>
        <v>300</v>
      </c>
      <c r="J133" s="7"/>
      <c r="K133" s="140">
        <f t="shared" ref="K133:K196" si="59">($V$4-$V$7)+1</f>
        <v>275</v>
      </c>
      <c r="L133" s="140">
        <f t="shared" ref="L133:L196" si="60">K133-M133</f>
        <v>0</v>
      </c>
      <c r="M133" s="141">
        <f>'BH Failure Data (WQT &amp; Repair)'!G109+'BH Failure Data (WQT &amp; Repair)'!H109</f>
        <v>275</v>
      </c>
      <c r="N133" s="140">
        <f t="shared" ref="N133:N196" si="61">($V$8-$V$5)+1</f>
        <v>90</v>
      </c>
      <c r="O133" s="140">
        <f t="shared" ref="O133:O196" si="62">N133-P133</f>
        <v>0</v>
      </c>
      <c r="P133" s="141">
        <f>'BH Failure Data (WQT &amp; Repair)'!I109+'BH Failure Data (WQT &amp; Repair)'!J109</f>
        <v>90</v>
      </c>
      <c r="Q133" s="142">
        <f t="shared" si="56"/>
        <v>0</v>
      </c>
      <c r="R133" s="142">
        <f t="shared" si="57"/>
        <v>0</v>
      </c>
      <c r="S133" s="142">
        <f t="shared" si="58"/>
        <v>0</v>
      </c>
    </row>
    <row r="134" spans="1:19">
      <c r="A134" s="331"/>
      <c r="B134" s="19" t="s">
        <v>337</v>
      </c>
      <c r="C134" s="3" t="s">
        <v>338</v>
      </c>
      <c r="D134" s="174">
        <v>43361</v>
      </c>
      <c r="E134" s="14" t="s">
        <v>38</v>
      </c>
      <c r="F134" s="103" t="s">
        <v>339</v>
      </c>
      <c r="G134" s="103" t="s">
        <v>340</v>
      </c>
      <c r="H134" s="316">
        <f>'HH Lists'!E110</f>
        <v>432</v>
      </c>
      <c r="I134" s="319">
        <f t="shared" si="55"/>
        <v>300</v>
      </c>
      <c r="J134" s="7"/>
      <c r="K134" s="140">
        <f t="shared" si="59"/>
        <v>275</v>
      </c>
      <c r="L134" s="140">
        <f t="shared" si="60"/>
        <v>0</v>
      </c>
      <c r="M134" s="141">
        <f>'BH Failure Data (WQT &amp; Repair)'!G110+'BH Failure Data (WQT &amp; Repair)'!H110</f>
        <v>275</v>
      </c>
      <c r="N134" s="140">
        <f t="shared" si="61"/>
        <v>90</v>
      </c>
      <c r="O134" s="140">
        <f t="shared" si="62"/>
        <v>0</v>
      </c>
      <c r="P134" s="141">
        <f>'BH Failure Data (WQT &amp; Repair)'!I110+'BH Failure Data (WQT &amp; Repair)'!J110</f>
        <v>90</v>
      </c>
      <c r="Q134" s="142">
        <f t="shared" si="56"/>
        <v>0</v>
      </c>
      <c r="R134" s="142">
        <f t="shared" si="57"/>
        <v>0</v>
      </c>
      <c r="S134" s="142">
        <f t="shared" si="58"/>
        <v>0</v>
      </c>
    </row>
    <row r="135" spans="1:19">
      <c r="A135" s="331"/>
      <c r="B135" s="19" t="s">
        <v>341</v>
      </c>
      <c r="C135" s="3" t="s">
        <v>342</v>
      </c>
      <c r="D135" s="174">
        <v>43362</v>
      </c>
      <c r="E135" s="14" t="s">
        <v>38</v>
      </c>
      <c r="F135" s="103" t="s">
        <v>343</v>
      </c>
      <c r="G135" s="103" t="s">
        <v>344</v>
      </c>
      <c r="H135" s="316">
        <f>'HH Lists'!E111</f>
        <v>374</v>
      </c>
      <c r="I135" s="319">
        <f t="shared" si="55"/>
        <v>300</v>
      </c>
      <c r="J135" s="7"/>
      <c r="K135" s="140">
        <f t="shared" si="59"/>
        <v>275</v>
      </c>
      <c r="L135" s="140">
        <f t="shared" si="60"/>
        <v>275</v>
      </c>
      <c r="M135" s="141">
        <f>'BH Failure Data (WQT &amp; Repair)'!G111+'BH Failure Data (WQT &amp; Repair)'!H111</f>
        <v>0</v>
      </c>
      <c r="N135" s="140">
        <f t="shared" si="61"/>
        <v>90</v>
      </c>
      <c r="O135" s="140">
        <f t="shared" si="62"/>
        <v>90</v>
      </c>
      <c r="P135" s="141">
        <f>'BH Failure Data (WQT &amp; Repair)'!I111+'BH Failure Data (WQT &amp; Repair)'!J111</f>
        <v>0</v>
      </c>
      <c r="Q135" s="142">
        <f t="shared" si="56"/>
        <v>82500</v>
      </c>
      <c r="R135" s="142">
        <f t="shared" si="57"/>
        <v>27000</v>
      </c>
      <c r="S135" s="142">
        <f t="shared" si="58"/>
        <v>109500</v>
      </c>
    </row>
    <row r="136" spans="1:19" ht="15.75" thickBot="1">
      <c r="A136" s="332"/>
      <c r="B136" s="19" t="s">
        <v>345</v>
      </c>
      <c r="C136" s="3" t="s">
        <v>346</v>
      </c>
      <c r="D136" s="174">
        <v>43369</v>
      </c>
      <c r="E136" s="14" t="s">
        <v>38</v>
      </c>
      <c r="F136" s="103" t="s">
        <v>347</v>
      </c>
      <c r="G136" s="103" t="s">
        <v>348</v>
      </c>
      <c r="H136" s="316">
        <f>'HH Lists'!E112</f>
        <v>355</v>
      </c>
      <c r="I136" s="319">
        <f t="shared" si="55"/>
        <v>300</v>
      </c>
      <c r="J136" s="7"/>
      <c r="K136" s="140">
        <f t="shared" si="59"/>
        <v>275</v>
      </c>
      <c r="L136" s="140">
        <f t="shared" si="60"/>
        <v>275</v>
      </c>
      <c r="M136" s="141">
        <f>'BH Failure Data (WQT &amp; Repair)'!G112+'BH Failure Data (WQT &amp; Repair)'!H112</f>
        <v>0</v>
      </c>
      <c r="N136" s="140">
        <f t="shared" si="61"/>
        <v>90</v>
      </c>
      <c r="O136" s="140">
        <f t="shared" si="62"/>
        <v>90</v>
      </c>
      <c r="P136" s="141">
        <f>'BH Failure Data (WQT &amp; Repair)'!I112+'BH Failure Data (WQT &amp; Repair)'!J112</f>
        <v>0</v>
      </c>
      <c r="Q136" s="142">
        <f t="shared" si="56"/>
        <v>82500</v>
      </c>
      <c r="R136" s="142">
        <f t="shared" si="57"/>
        <v>27000</v>
      </c>
      <c r="S136" s="142">
        <f t="shared" si="58"/>
        <v>109500</v>
      </c>
    </row>
    <row r="137" spans="1:19">
      <c r="H137" s="150">
        <f>SUM(H129:H136)</f>
        <v>2937</v>
      </c>
      <c r="I137" s="150">
        <f>SUM(I129:I136)</f>
        <v>2251</v>
      </c>
      <c r="Q137" s="150">
        <f>SUM(Q129:Q136)</f>
        <v>289025</v>
      </c>
      <c r="R137" s="150">
        <f>SUM(R129:R136)</f>
        <v>94590</v>
      </c>
      <c r="S137" s="150">
        <f>SUM(S129:S136)</f>
        <v>383615</v>
      </c>
    </row>
    <row r="138" spans="1:19" ht="15.75" thickBot="1"/>
    <row r="139" spans="1:19">
      <c r="A139" s="330" t="s">
        <v>349</v>
      </c>
      <c r="B139" s="16" t="s">
        <v>350</v>
      </c>
      <c r="C139" s="3" t="s">
        <v>351</v>
      </c>
      <c r="D139" s="174">
        <v>43369</v>
      </c>
      <c r="E139" s="14" t="s">
        <v>38</v>
      </c>
      <c r="F139" s="103" t="s">
        <v>352</v>
      </c>
      <c r="G139" s="103" t="s">
        <v>353</v>
      </c>
      <c r="H139" s="316">
        <f>'HH Lists'!E113</f>
        <v>348</v>
      </c>
      <c r="I139" s="319">
        <f t="shared" ref="I139:I146" si="63">IF(H139&gt;300,300,H139)</f>
        <v>300</v>
      </c>
      <c r="J139" s="7"/>
      <c r="K139" s="140">
        <f t="shared" si="59"/>
        <v>275</v>
      </c>
      <c r="L139" s="140">
        <f t="shared" si="60"/>
        <v>275</v>
      </c>
      <c r="M139" s="141">
        <f>'BH Failure Data (WQT &amp; Repair)'!G113+'BH Failure Data (WQT &amp; Repair)'!H113</f>
        <v>0</v>
      </c>
      <c r="N139" s="140">
        <f t="shared" si="61"/>
        <v>90</v>
      </c>
      <c r="O139" s="140">
        <f t="shared" si="62"/>
        <v>90</v>
      </c>
      <c r="P139" s="141">
        <f>'BH Failure Data (WQT &amp; Repair)'!I113+'BH Failure Data (WQT &amp; Repair)'!J113</f>
        <v>0</v>
      </c>
      <c r="Q139" s="142">
        <f t="shared" ref="Q139:Q146" si="64">I139*L139</f>
        <v>82500</v>
      </c>
      <c r="R139" s="142">
        <f t="shared" ref="R139:R146" si="65">I139*O139</f>
        <v>27000</v>
      </c>
      <c r="S139" s="142">
        <f t="shared" ref="S139:S146" si="66">Q139+R139</f>
        <v>109500</v>
      </c>
    </row>
    <row r="140" spans="1:19">
      <c r="A140" s="331"/>
      <c r="B140" s="19" t="s">
        <v>354</v>
      </c>
      <c r="C140" s="3" t="s">
        <v>355</v>
      </c>
      <c r="D140" s="174">
        <v>43370</v>
      </c>
      <c r="E140" s="14" t="s">
        <v>38</v>
      </c>
      <c r="F140" s="103" t="s">
        <v>356</v>
      </c>
      <c r="G140" s="103" t="s">
        <v>357</v>
      </c>
      <c r="H140" s="316">
        <f>'HH Lists'!E114</f>
        <v>389</v>
      </c>
      <c r="I140" s="319">
        <f t="shared" si="63"/>
        <v>300</v>
      </c>
      <c r="J140" s="7"/>
      <c r="K140" s="140">
        <f t="shared" si="59"/>
        <v>275</v>
      </c>
      <c r="L140" s="140">
        <f t="shared" si="60"/>
        <v>275</v>
      </c>
      <c r="M140" s="141">
        <f>'BH Failure Data (WQT &amp; Repair)'!G114+'BH Failure Data (WQT &amp; Repair)'!H114</f>
        <v>0</v>
      </c>
      <c r="N140" s="140">
        <f t="shared" si="61"/>
        <v>90</v>
      </c>
      <c r="O140" s="140">
        <f t="shared" si="62"/>
        <v>90</v>
      </c>
      <c r="P140" s="141">
        <f>'BH Failure Data (WQT &amp; Repair)'!I114+'BH Failure Data (WQT &amp; Repair)'!J114</f>
        <v>0</v>
      </c>
      <c r="Q140" s="142">
        <f t="shared" si="64"/>
        <v>82500</v>
      </c>
      <c r="R140" s="142">
        <f t="shared" si="65"/>
        <v>27000</v>
      </c>
      <c r="S140" s="142">
        <f t="shared" si="66"/>
        <v>109500</v>
      </c>
    </row>
    <row r="141" spans="1:19">
      <c r="A141" s="331"/>
      <c r="B141" s="19" t="s">
        <v>358</v>
      </c>
      <c r="C141" s="3" t="s">
        <v>359</v>
      </c>
      <c r="D141" s="174">
        <v>43363</v>
      </c>
      <c r="E141" s="14" t="s">
        <v>38</v>
      </c>
      <c r="F141" s="103" t="s">
        <v>360</v>
      </c>
      <c r="G141" s="103" t="s">
        <v>361</v>
      </c>
      <c r="H141" s="316">
        <f>'HH Lists'!E115</f>
        <v>319</v>
      </c>
      <c r="I141" s="319">
        <f t="shared" si="63"/>
        <v>300</v>
      </c>
      <c r="J141" s="7"/>
      <c r="K141" s="140">
        <f t="shared" si="59"/>
        <v>275</v>
      </c>
      <c r="L141" s="140">
        <f t="shared" si="60"/>
        <v>0</v>
      </c>
      <c r="M141" s="141">
        <f>'BH Failure Data (WQT &amp; Repair)'!G115+'BH Failure Data (WQT &amp; Repair)'!H115</f>
        <v>275</v>
      </c>
      <c r="N141" s="140">
        <f t="shared" si="61"/>
        <v>90</v>
      </c>
      <c r="O141" s="140">
        <f t="shared" si="62"/>
        <v>0</v>
      </c>
      <c r="P141" s="141">
        <f>'BH Failure Data (WQT &amp; Repair)'!I115+'BH Failure Data (WQT &amp; Repair)'!J115</f>
        <v>90</v>
      </c>
      <c r="Q141" s="142">
        <f t="shared" si="64"/>
        <v>0</v>
      </c>
      <c r="R141" s="142">
        <f t="shared" si="65"/>
        <v>0</v>
      </c>
      <c r="S141" s="142">
        <f t="shared" si="66"/>
        <v>0</v>
      </c>
    </row>
    <row r="142" spans="1:19">
      <c r="A142" s="331"/>
      <c r="B142" s="19" t="s">
        <v>362</v>
      </c>
      <c r="C142" s="3" t="s">
        <v>363</v>
      </c>
      <c r="D142" s="174">
        <v>43368</v>
      </c>
      <c r="E142" s="14" t="s">
        <v>38</v>
      </c>
      <c r="F142" s="103" t="s">
        <v>364</v>
      </c>
      <c r="G142" s="103" t="s">
        <v>365</v>
      </c>
      <c r="H142" s="316">
        <f>'HH Lists'!E116</f>
        <v>183</v>
      </c>
      <c r="I142" s="319">
        <f t="shared" si="63"/>
        <v>183</v>
      </c>
      <c r="J142" s="7"/>
      <c r="K142" s="140">
        <f t="shared" si="59"/>
        <v>275</v>
      </c>
      <c r="L142" s="140">
        <f t="shared" si="60"/>
        <v>0</v>
      </c>
      <c r="M142" s="141">
        <f>'BH Failure Data (WQT &amp; Repair)'!G116+'BH Failure Data (WQT &amp; Repair)'!H116</f>
        <v>275</v>
      </c>
      <c r="N142" s="140">
        <f t="shared" si="61"/>
        <v>90</v>
      </c>
      <c r="O142" s="140">
        <f t="shared" si="62"/>
        <v>0</v>
      </c>
      <c r="P142" s="141">
        <f>'BH Failure Data (WQT &amp; Repair)'!I116+'BH Failure Data (WQT &amp; Repair)'!J116</f>
        <v>90</v>
      </c>
      <c r="Q142" s="142">
        <f t="shared" si="64"/>
        <v>0</v>
      </c>
      <c r="R142" s="142">
        <f t="shared" si="65"/>
        <v>0</v>
      </c>
      <c r="S142" s="142">
        <f t="shared" si="66"/>
        <v>0</v>
      </c>
    </row>
    <row r="143" spans="1:19">
      <c r="A143" s="331"/>
      <c r="B143" s="19" t="s">
        <v>366</v>
      </c>
      <c r="C143" s="3" t="s">
        <v>367</v>
      </c>
      <c r="D143" s="174">
        <v>43368</v>
      </c>
      <c r="E143" s="14" t="s">
        <v>38</v>
      </c>
      <c r="F143" s="103" t="s">
        <v>368</v>
      </c>
      <c r="G143" s="103" t="s">
        <v>369</v>
      </c>
      <c r="H143" s="316">
        <f>'HH Lists'!E117</f>
        <v>442</v>
      </c>
      <c r="I143" s="319">
        <f t="shared" si="63"/>
        <v>300</v>
      </c>
      <c r="J143" s="7"/>
      <c r="K143" s="140">
        <f t="shared" si="59"/>
        <v>275</v>
      </c>
      <c r="L143" s="140">
        <f t="shared" si="60"/>
        <v>275</v>
      </c>
      <c r="M143" s="141">
        <f>'BH Failure Data (WQT &amp; Repair)'!G117+'BH Failure Data (WQT &amp; Repair)'!H117</f>
        <v>0</v>
      </c>
      <c r="N143" s="140">
        <f t="shared" si="61"/>
        <v>90</v>
      </c>
      <c r="O143" s="140">
        <f t="shared" si="62"/>
        <v>48</v>
      </c>
      <c r="P143" s="141">
        <f>'BH Failure Data (WQT &amp; Repair)'!I117+'BH Failure Data (WQT &amp; Repair)'!J117</f>
        <v>42</v>
      </c>
      <c r="Q143" s="142">
        <f t="shared" si="64"/>
        <v>82500</v>
      </c>
      <c r="R143" s="142">
        <f t="shared" si="65"/>
        <v>14400</v>
      </c>
      <c r="S143" s="142">
        <f t="shared" si="66"/>
        <v>96900</v>
      </c>
    </row>
    <row r="144" spans="1:19">
      <c r="A144" s="331"/>
      <c r="B144" s="19" t="s">
        <v>370</v>
      </c>
      <c r="C144" s="3" t="s">
        <v>371</v>
      </c>
      <c r="D144" s="174">
        <v>43370</v>
      </c>
      <c r="E144" s="14" t="s">
        <v>38</v>
      </c>
      <c r="F144" s="103" t="s">
        <v>372</v>
      </c>
      <c r="G144" s="103" t="s">
        <v>373</v>
      </c>
      <c r="H144" s="316">
        <f>'HH Lists'!E118</f>
        <v>544</v>
      </c>
      <c r="I144" s="319">
        <f t="shared" si="63"/>
        <v>300</v>
      </c>
      <c r="J144" s="7"/>
      <c r="K144" s="140">
        <f t="shared" si="59"/>
        <v>275</v>
      </c>
      <c r="L144" s="140">
        <f t="shared" si="60"/>
        <v>275</v>
      </c>
      <c r="M144" s="141">
        <f>'BH Failure Data (WQT &amp; Repair)'!G118+'BH Failure Data (WQT &amp; Repair)'!H118</f>
        <v>0</v>
      </c>
      <c r="N144" s="140">
        <f t="shared" si="61"/>
        <v>90</v>
      </c>
      <c r="O144" s="140">
        <f t="shared" si="62"/>
        <v>90</v>
      </c>
      <c r="P144" s="141">
        <f>'BH Failure Data (WQT &amp; Repair)'!I118+'BH Failure Data (WQT &amp; Repair)'!J118</f>
        <v>0</v>
      </c>
      <c r="Q144" s="142">
        <f t="shared" si="64"/>
        <v>82500</v>
      </c>
      <c r="R144" s="142">
        <f t="shared" si="65"/>
        <v>27000</v>
      </c>
      <c r="S144" s="142">
        <f t="shared" si="66"/>
        <v>109500</v>
      </c>
    </row>
    <row r="145" spans="1:19">
      <c r="A145" s="331"/>
      <c r="B145" s="19" t="s">
        <v>374</v>
      </c>
      <c r="C145" s="3" t="s">
        <v>375</v>
      </c>
      <c r="D145" s="174">
        <v>43371</v>
      </c>
      <c r="E145" s="14" t="s">
        <v>38</v>
      </c>
      <c r="F145" s="103" t="s">
        <v>376</v>
      </c>
      <c r="G145" s="103" t="s">
        <v>377</v>
      </c>
      <c r="H145" s="316">
        <f>'HH Lists'!E119</f>
        <v>334</v>
      </c>
      <c r="I145" s="319">
        <f t="shared" si="63"/>
        <v>300</v>
      </c>
      <c r="J145" s="7"/>
      <c r="K145" s="140">
        <f t="shared" si="59"/>
        <v>275</v>
      </c>
      <c r="L145" s="140">
        <f t="shared" si="60"/>
        <v>275</v>
      </c>
      <c r="M145" s="141">
        <f>'BH Failure Data (WQT &amp; Repair)'!G119+'BH Failure Data (WQT &amp; Repair)'!H119</f>
        <v>0</v>
      </c>
      <c r="N145" s="140">
        <f t="shared" si="61"/>
        <v>90</v>
      </c>
      <c r="O145" s="140">
        <f t="shared" si="62"/>
        <v>90</v>
      </c>
      <c r="P145" s="141">
        <f>'BH Failure Data (WQT &amp; Repair)'!I119+'BH Failure Data (WQT &amp; Repair)'!J119</f>
        <v>0</v>
      </c>
      <c r="Q145" s="142">
        <f t="shared" si="64"/>
        <v>82500</v>
      </c>
      <c r="R145" s="142">
        <f t="shared" si="65"/>
        <v>27000</v>
      </c>
      <c r="S145" s="142">
        <f t="shared" si="66"/>
        <v>109500</v>
      </c>
    </row>
    <row r="146" spans="1:19" ht="15.75" thickBot="1">
      <c r="A146" s="332"/>
      <c r="B146" s="19" t="s">
        <v>378</v>
      </c>
      <c r="C146" s="3" t="s">
        <v>379</v>
      </c>
      <c r="D146" s="174">
        <v>43370</v>
      </c>
      <c r="E146" s="14" t="s">
        <v>38</v>
      </c>
      <c r="F146" s="103" t="s">
        <v>380</v>
      </c>
      <c r="G146" s="103" t="s">
        <v>381</v>
      </c>
      <c r="H146" s="316">
        <f>'HH Lists'!E120</f>
        <v>485</v>
      </c>
      <c r="I146" s="319">
        <f t="shared" si="63"/>
        <v>300</v>
      </c>
      <c r="J146" s="7"/>
      <c r="K146" s="140">
        <f t="shared" si="59"/>
        <v>275</v>
      </c>
      <c r="L146" s="140">
        <f t="shared" si="60"/>
        <v>275</v>
      </c>
      <c r="M146" s="141">
        <f>'BH Failure Data (WQT &amp; Repair)'!G120+'BH Failure Data (WQT &amp; Repair)'!H120</f>
        <v>0</v>
      </c>
      <c r="N146" s="140">
        <f t="shared" si="61"/>
        <v>90</v>
      </c>
      <c r="O146" s="140">
        <f t="shared" si="62"/>
        <v>90</v>
      </c>
      <c r="P146" s="141">
        <f>'BH Failure Data (WQT &amp; Repair)'!I120+'BH Failure Data (WQT &amp; Repair)'!J120</f>
        <v>0</v>
      </c>
      <c r="Q146" s="142">
        <f t="shared" si="64"/>
        <v>82500</v>
      </c>
      <c r="R146" s="142">
        <f t="shared" si="65"/>
        <v>27000</v>
      </c>
      <c r="S146" s="142">
        <f t="shared" si="66"/>
        <v>109500</v>
      </c>
    </row>
    <row r="147" spans="1:19">
      <c r="H147" s="150">
        <f>SUM(H139:H146)</f>
        <v>3044</v>
      </c>
      <c r="I147" s="150">
        <f>SUM(I139:I146)</f>
        <v>2283</v>
      </c>
      <c r="Q147" s="150">
        <f>SUM(Q139:Q146)</f>
        <v>495000</v>
      </c>
      <c r="R147" s="150">
        <f>SUM(R139:R146)</f>
        <v>149400</v>
      </c>
      <c r="S147" s="150">
        <f>SUM(S139:S146)</f>
        <v>644400</v>
      </c>
    </row>
    <row r="148" spans="1:19" ht="15.75" thickBot="1"/>
    <row r="149" spans="1:19">
      <c r="A149" s="330" t="s">
        <v>382</v>
      </c>
      <c r="B149" s="16" t="s">
        <v>383</v>
      </c>
      <c r="C149" s="3" t="s">
        <v>384</v>
      </c>
      <c r="D149" s="174">
        <v>43368</v>
      </c>
      <c r="E149" s="14" t="s">
        <v>38</v>
      </c>
      <c r="F149" s="103" t="s">
        <v>385</v>
      </c>
      <c r="G149" s="103" t="s">
        <v>386</v>
      </c>
      <c r="H149" s="316">
        <f>'HH Lists'!E121</f>
        <v>505</v>
      </c>
      <c r="I149" s="319">
        <f t="shared" ref="I149:I156" si="67">IF(H149&gt;300,300,H149)</f>
        <v>300</v>
      </c>
      <c r="J149" s="7"/>
      <c r="K149" s="140">
        <f t="shared" si="59"/>
        <v>275</v>
      </c>
      <c r="L149" s="140">
        <f t="shared" si="60"/>
        <v>0</v>
      </c>
      <c r="M149" s="141">
        <f>'BH Failure Data (WQT &amp; Repair)'!G121+'BH Failure Data (WQT &amp; Repair)'!H121</f>
        <v>275</v>
      </c>
      <c r="N149" s="140">
        <f t="shared" si="61"/>
        <v>90</v>
      </c>
      <c r="O149" s="140">
        <f t="shared" si="62"/>
        <v>0</v>
      </c>
      <c r="P149" s="141">
        <f>'BH Failure Data (WQT &amp; Repair)'!I121+'BH Failure Data (WQT &amp; Repair)'!J121</f>
        <v>90</v>
      </c>
      <c r="Q149" s="142">
        <f t="shared" ref="Q149:Q156" si="68">I149*L149</f>
        <v>0</v>
      </c>
      <c r="R149" s="142">
        <f t="shared" ref="R149:R156" si="69">I149*O149</f>
        <v>0</v>
      </c>
      <c r="S149" s="142">
        <f t="shared" ref="S149:S156" si="70">Q149+R149</f>
        <v>0</v>
      </c>
    </row>
    <row r="150" spans="1:19">
      <c r="A150" s="331"/>
      <c r="B150" s="19" t="s">
        <v>387</v>
      </c>
      <c r="C150" s="3" t="s">
        <v>388</v>
      </c>
      <c r="D150" s="174">
        <v>43371</v>
      </c>
      <c r="E150" s="14" t="s">
        <v>38</v>
      </c>
      <c r="F150" s="103" t="s">
        <v>389</v>
      </c>
      <c r="G150" s="103" t="s">
        <v>390</v>
      </c>
      <c r="H150" s="316">
        <f>'HH Lists'!E122</f>
        <v>523</v>
      </c>
      <c r="I150" s="319">
        <f t="shared" si="67"/>
        <v>300</v>
      </c>
      <c r="J150" s="7"/>
      <c r="K150" s="140">
        <f t="shared" si="59"/>
        <v>275</v>
      </c>
      <c r="L150" s="140">
        <f t="shared" si="60"/>
        <v>0</v>
      </c>
      <c r="M150" s="141">
        <f>'BH Failure Data (WQT &amp; Repair)'!G122+'BH Failure Data (WQT &amp; Repair)'!H122</f>
        <v>275</v>
      </c>
      <c r="N150" s="140">
        <f t="shared" si="61"/>
        <v>90</v>
      </c>
      <c r="O150" s="140">
        <f t="shared" si="62"/>
        <v>0</v>
      </c>
      <c r="P150" s="141">
        <f>'BH Failure Data (WQT &amp; Repair)'!I122+'BH Failure Data (WQT &amp; Repair)'!J122</f>
        <v>90</v>
      </c>
      <c r="Q150" s="142">
        <f t="shared" si="68"/>
        <v>0</v>
      </c>
      <c r="R150" s="142">
        <f t="shared" si="69"/>
        <v>0</v>
      </c>
      <c r="S150" s="142">
        <f t="shared" si="70"/>
        <v>0</v>
      </c>
    </row>
    <row r="151" spans="1:19">
      <c r="A151" s="331"/>
      <c r="B151" s="19" t="s">
        <v>391</v>
      </c>
      <c r="C151" s="3" t="s">
        <v>392</v>
      </c>
      <c r="D151" s="174">
        <v>43363</v>
      </c>
      <c r="E151" s="14" t="s">
        <v>38</v>
      </c>
      <c r="F151" s="103" t="s">
        <v>393</v>
      </c>
      <c r="G151" s="103" t="s">
        <v>394</v>
      </c>
      <c r="H151" s="316">
        <f>'HH Lists'!E123</f>
        <v>292</v>
      </c>
      <c r="I151" s="319">
        <f t="shared" si="67"/>
        <v>292</v>
      </c>
      <c r="J151" s="7"/>
      <c r="K151" s="140">
        <f t="shared" si="59"/>
        <v>275</v>
      </c>
      <c r="L151" s="140">
        <f t="shared" si="60"/>
        <v>275</v>
      </c>
      <c r="M151" s="141">
        <f>'BH Failure Data (WQT &amp; Repair)'!G123+'BH Failure Data (WQT &amp; Repair)'!H123</f>
        <v>0</v>
      </c>
      <c r="N151" s="140">
        <f t="shared" si="61"/>
        <v>90</v>
      </c>
      <c r="O151" s="140">
        <f t="shared" si="62"/>
        <v>90</v>
      </c>
      <c r="P151" s="141">
        <f>'BH Failure Data (WQT &amp; Repair)'!I123+'BH Failure Data (WQT &amp; Repair)'!J123</f>
        <v>0</v>
      </c>
      <c r="Q151" s="142">
        <f t="shared" si="68"/>
        <v>80300</v>
      </c>
      <c r="R151" s="142">
        <f t="shared" si="69"/>
        <v>26280</v>
      </c>
      <c r="S151" s="142">
        <f t="shared" si="70"/>
        <v>106580</v>
      </c>
    </row>
    <row r="152" spans="1:19">
      <c r="A152" s="331"/>
      <c r="B152" s="19" t="s">
        <v>395</v>
      </c>
      <c r="C152" s="3" t="s">
        <v>396</v>
      </c>
      <c r="D152" s="174">
        <v>43361</v>
      </c>
      <c r="E152" s="14" t="s">
        <v>38</v>
      </c>
      <c r="F152" s="103" t="s">
        <v>397</v>
      </c>
      <c r="G152" s="103" t="s">
        <v>398</v>
      </c>
      <c r="H152" s="316">
        <f>'HH Lists'!E124</f>
        <v>337</v>
      </c>
      <c r="I152" s="319">
        <f t="shared" si="67"/>
        <v>300</v>
      </c>
      <c r="J152" s="7"/>
      <c r="K152" s="140">
        <f t="shared" si="59"/>
        <v>275</v>
      </c>
      <c r="L152" s="140">
        <f t="shared" si="60"/>
        <v>0</v>
      </c>
      <c r="M152" s="141">
        <f>'BH Failure Data (WQT &amp; Repair)'!G124+'BH Failure Data (WQT &amp; Repair)'!H124</f>
        <v>275</v>
      </c>
      <c r="N152" s="140">
        <f t="shared" si="61"/>
        <v>90</v>
      </c>
      <c r="O152" s="140">
        <f t="shared" si="62"/>
        <v>0</v>
      </c>
      <c r="P152" s="141">
        <f>'BH Failure Data (WQT &amp; Repair)'!I124+'BH Failure Data (WQT &amp; Repair)'!J124</f>
        <v>90</v>
      </c>
      <c r="Q152" s="142">
        <f t="shared" si="68"/>
        <v>0</v>
      </c>
      <c r="R152" s="142">
        <f t="shared" si="69"/>
        <v>0</v>
      </c>
      <c r="S152" s="142">
        <f t="shared" si="70"/>
        <v>0</v>
      </c>
    </row>
    <row r="153" spans="1:19">
      <c r="A153" s="331"/>
      <c r="B153" s="19" t="s">
        <v>399</v>
      </c>
      <c r="C153" s="3" t="s">
        <v>400</v>
      </c>
      <c r="D153" s="174">
        <v>43362</v>
      </c>
      <c r="E153" s="14" t="s">
        <v>38</v>
      </c>
      <c r="F153" s="103" t="s">
        <v>401</v>
      </c>
      <c r="G153" s="103" t="s">
        <v>402</v>
      </c>
      <c r="H153" s="316">
        <f>'HH Lists'!E125</f>
        <v>479</v>
      </c>
      <c r="I153" s="319">
        <f t="shared" si="67"/>
        <v>300</v>
      </c>
      <c r="J153" s="7"/>
      <c r="K153" s="140">
        <f t="shared" si="59"/>
        <v>275</v>
      </c>
      <c r="L153" s="140">
        <f t="shared" si="60"/>
        <v>0</v>
      </c>
      <c r="M153" s="141">
        <f>'BH Failure Data (WQT &amp; Repair)'!G125+'BH Failure Data (WQT &amp; Repair)'!H125</f>
        <v>275</v>
      </c>
      <c r="N153" s="140">
        <f t="shared" si="61"/>
        <v>90</v>
      </c>
      <c r="O153" s="140">
        <f t="shared" si="62"/>
        <v>0</v>
      </c>
      <c r="P153" s="141">
        <f>'BH Failure Data (WQT &amp; Repair)'!I125+'BH Failure Data (WQT &amp; Repair)'!J125</f>
        <v>90</v>
      </c>
      <c r="Q153" s="142">
        <f t="shared" si="68"/>
        <v>0</v>
      </c>
      <c r="R153" s="142">
        <f t="shared" si="69"/>
        <v>0</v>
      </c>
      <c r="S153" s="142">
        <f t="shared" si="70"/>
        <v>0</v>
      </c>
    </row>
    <row r="154" spans="1:19">
      <c r="A154" s="331"/>
      <c r="B154" s="19" t="s">
        <v>403</v>
      </c>
      <c r="C154" s="3" t="s">
        <v>404</v>
      </c>
      <c r="D154" s="174">
        <v>43362</v>
      </c>
      <c r="E154" s="14" t="s">
        <v>38</v>
      </c>
      <c r="F154" s="103" t="s">
        <v>405</v>
      </c>
      <c r="G154" s="103" t="s">
        <v>406</v>
      </c>
      <c r="H154" s="316">
        <f>'HH Lists'!E126</f>
        <v>510</v>
      </c>
      <c r="I154" s="319">
        <f t="shared" si="67"/>
        <v>300</v>
      </c>
      <c r="J154" s="7"/>
      <c r="K154" s="140">
        <f t="shared" si="59"/>
        <v>275</v>
      </c>
      <c r="L154" s="140">
        <f t="shared" si="60"/>
        <v>275</v>
      </c>
      <c r="M154" s="141">
        <f>'BH Failure Data (WQT &amp; Repair)'!G126+'BH Failure Data (WQT &amp; Repair)'!H126</f>
        <v>0</v>
      </c>
      <c r="N154" s="140">
        <f t="shared" si="61"/>
        <v>90</v>
      </c>
      <c r="O154" s="140">
        <f t="shared" si="62"/>
        <v>90</v>
      </c>
      <c r="P154" s="141">
        <f>'BH Failure Data (WQT &amp; Repair)'!I126+'BH Failure Data (WQT &amp; Repair)'!J126</f>
        <v>0</v>
      </c>
      <c r="Q154" s="142">
        <f t="shared" si="68"/>
        <v>82500</v>
      </c>
      <c r="R154" s="142">
        <f t="shared" si="69"/>
        <v>27000</v>
      </c>
      <c r="S154" s="142">
        <f t="shared" si="70"/>
        <v>109500</v>
      </c>
    </row>
    <row r="155" spans="1:19">
      <c r="A155" s="331"/>
      <c r="B155" s="19" t="s">
        <v>407</v>
      </c>
      <c r="C155" s="3" t="s">
        <v>408</v>
      </c>
      <c r="D155" s="174">
        <v>43369</v>
      </c>
      <c r="E155" s="14" t="s">
        <v>38</v>
      </c>
      <c r="F155" s="103" t="s">
        <v>409</v>
      </c>
      <c r="G155" s="103" t="s">
        <v>410</v>
      </c>
      <c r="H155" s="316">
        <f>'HH Lists'!E127</f>
        <v>451</v>
      </c>
      <c r="I155" s="319">
        <f t="shared" si="67"/>
        <v>300</v>
      </c>
      <c r="J155" s="7"/>
      <c r="K155" s="140">
        <f t="shared" si="59"/>
        <v>275</v>
      </c>
      <c r="L155" s="140">
        <f t="shared" si="60"/>
        <v>275</v>
      </c>
      <c r="M155" s="141">
        <f>'BH Failure Data (WQT &amp; Repair)'!G127+'BH Failure Data (WQT &amp; Repair)'!H127</f>
        <v>0</v>
      </c>
      <c r="N155" s="140">
        <f t="shared" si="61"/>
        <v>90</v>
      </c>
      <c r="O155" s="140">
        <f t="shared" si="62"/>
        <v>77</v>
      </c>
      <c r="P155" s="141">
        <f>'BH Failure Data (WQT &amp; Repair)'!I127+'BH Failure Data (WQT &amp; Repair)'!J127</f>
        <v>13</v>
      </c>
      <c r="Q155" s="142">
        <f t="shared" si="68"/>
        <v>82500</v>
      </c>
      <c r="R155" s="142">
        <f t="shared" si="69"/>
        <v>23100</v>
      </c>
      <c r="S155" s="142">
        <f t="shared" si="70"/>
        <v>105600</v>
      </c>
    </row>
    <row r="156" spans="1:19">
      <c r="A156" s="331"/>
      <c r="B156" s="19" t="s">
        <v>411</v>
      </c>
      <c r="C156" s="3" t="s">
        <v>412</v>
      </c>
      <c r="D156" s="174">
        <v>43370</v>
      </c>
      <c r="E156" s="14" t="s">
        <v>38</v>
      </c>
      <c r="F156" s="103" t="s">
        <v>413</v>
      </c>
      <c r="G156" s="103" t="s">
        <v>414</v>
      </c>
      <c r="H156" s="316">
        <f>'HH Lists'!E128</f>
        <v>237</v>
      </c>
      <c r="I156" s="319">
        <f t="shared" si="67"/>
        <v>237</v>
      </c>
      <c r="J156" s="7"/>
      <c r="K156" s="140">
        <f t="shared" si="59"/>
        <v>275</v>
      </c>
      <c r="L156" s="140">
        <f t="shared" si="60"/>
        <v>275</v>
      </c>
      <c r="M156" s="141">
        <f>'BH Failure Data (WQT &amp; Repair)'!G128+'BH Failure Data (WQT &amp; Repair)'!H128</f>
        <v>0</v>
      </c>
      <c r="N156" s="140">
        <f t="shared" si="61"/>
        <v>90</v>
      </c>
      <c r="O156" s="140">
        <f t="shared" si="62"/>
        <v>90</v>
      </c>
      <c r="P156" s="141">
        <f>'BH Failure Data (WQT &amp; Repair)'!I128+'BH Failure Data (WQT &amp; Repair)'!J128</f>
        <v>0</v>
      </c>
      <c r="Q156" s="142">
        <f t="shared" si="68"/>
        <v>65175</v>
      </c>
      <c r="R156" s="142">
        <f t="shared" si="69"/>
        <v>21330</v>
      </c>
      <c r="S156" s="142">
        <f t="shared" si="70"/>
        <v>86505</v>
      </c>
    </row>
    <row r="157" spans="1:19">
      <c r="H157" s="150">
        <f>SUM(H149:H156)</f>
        <v>3334</v>
      </c>
      <c r="I157" s="150">
        <f>SUM(I149:I156)</f>
        <v>2329</v>
      </c>
      <c r="Q157" s="150">
        <f>SUM(Q149:Q156)</f>
        <v>310475</v>
      </c>
      <c r="R157" s="150">
        <f>SUM(R149:R156)</f>
        <v>97710</v>
      </c>
      <c r="S157" s="150">
        <f>SUM(S149:S156)</f>
        <v>408185</v>
      </c>
    </row>
    <row r="158" spans="1:19" ht="15.75" thickBot="1"/>
    <row r="159" spans="1:19">
      <c r="A159" s="330" t="s">
        <v>415</v>
      </c>
      <c r="B159" s="16" t="s">
        <v>416</v>
      </c>
      <c r="C159" s="3" t="s">
        <v>417</v>
      </c>
      <c r="D159" s="174">
        <v>43627</v>
      </c>
      <c r="E159" s="14" t="s">
        <v>38</v>
      </c>
      <c r="F159" s="103" t="s">
        <v>418</v>
      </c>
      <c r="G159" s="103" t="s">
        <v>419</v>
      </c>
      <c r="H159" s="316">
        <f>'HH Lists'!E129</f>
        <v>397</v>
      </c>
      <c r="I159" s="319">
        <f t="shared" ref="I159:I166" si="71">IF(H159&gt;300,300,H159)</f>
        <v>300</v>
      </c>
      <c r="J159" s="7"/>
      <c r="K159" s="140">
        <f t="shared" si="59"/>
        <v>275</v>
      </c>
      <c r="L159" s="140">
        <f t="shared" si="60"/>
        <v>275</v>
      </c>
      <c r="M159" s="141">
        <f>'BH Failure Data (WQT &amp; Repair)'!G129+'BH Failure Data (WQT &amp; Repair)'!H129</f>
        <v>0</v>
      </c>
      <c r="N159" s="140">
        <f t="shared" si="61"/>
        <v>90</v>
      </c>
      <c r="O159" s="140">
        <f t="shared" si="62"/>
        <v>90</v>
      </c>
      <c r="P159" s="141">
        <f>'BH Failure Data (WQT &amp; Repair)'!I129+'BH Failure Data (WQT &amp; Repair)'!J129</f>
        <v>0</v>
      </c>
      <c r="Q159" s="142">
        <f t="shared" ref="Q159:Q166" si="72">I159*L159</f>
        <v>82500</v>
      </c>
      <c r="R159" s="142">
        <f t="shared" ref="R159:R166" si="73">I159*O159</f>
        <v>27000</v>
      </c>
      <c r="S159" s="142">
        <f t="shared" ref="S159:S166" si="74">Q159+R159</f>
        <v>109500</v>
      </c>
    </row>
    <row r="160" spans="1:19">
      <c r="A160" s="331"/>
      <c r="B160" s="19" t="s">
        <v>420</v>
      </c>
      <c r="C160" s="3" t="s">
        <v>421</v>
      </c>
      <c r="D160" s="174">
        <v>43630</v>
      </c>
      <c r="E160" s="14" t="s">
        <v>38</v>
      </c>
      <c r="F160" s="103" t="s">
        <v>422</v>
      </c>
      <c r="G160" s="103" t="s">
        <v>423</v>
      </c>
      <c r="H160" s="316">
        <f>'HH Lists'!E130</f>
        <v>482</v>
      </c>
      <c r="I160" s="319">
        <f t="shared" si="71"/>
        <v>300</v>
      </c>
      <c r="J160" s="7"/>
      <c r="K160" s="140">
        <f t="shared" si="59"/>
        <v>275</v>
      </c>
      <c r="L160" s="140">
        <f t="shared" si="60"/>
        <v>275</v>
      </c>
      <c r="M160" s="141">
        <f>'BH Failure Data (WQT &amp; Repair)'!G130+'BH Failure Data (WQT &amp; Repair)'!H130</f>
        <v>0</v>
      </c>
      <c r="N160" s="140">
        <f t="shared" si="61"/>
        <v>90</v>
      </c>
      <c r="O160" s="140">
        <f t="shared" si="62"/>
        <v>90</v>
      </c>
      <c r="P160" s="141">
        <f>'BH Failure Data (WQT &amp; Repair)'!I130+'BH Failure Data (WQT &amp; Repair)'!J130</f>
        <v>0</v>
      </c>
      <c r="Q160" s="142">
        <f t="shared" si="72"/>
        <v>82500</v>
      </c>
      <c r="R160" s="142">
        <f t="shared" si="73"/>
        <v>27000</v>
      </c>
      <c r="S160" s="142">
        <f t="shared" si="74"/>
        <v>109500</v>
      </c>
    </row>
    <row r="161" spans="1:19">
      <c r="A161" s="331"/>
      <c r="B161" s="19" t="s">
        <v>424</v>
      </c>
      <c r="C161" s="3" t="s">
        <v>425</v>
      </c>
      <c r="D161" s="174">
        <v>43628</v>
      </c>
      <c r="E161" s="14" t="s">
        <v>38</v>
      </c>
      <c r="F161" s="103" t="s">
        <v>426</v>
      </c>
      <c r="G161" s="103" t="s">
        <v>427</v>
      </c>
      <c r="H161" s="316">
        <f>'HH Lists'!E131</f>
        <v>306</v>
      </c>
      <c r="I161" s="319">
        <f t="shared" si="71"/>
        <v>300</v>
      </c>
      <c r="J161" s="7"/>
      <c r="K161" s="140">
        <f t="shared" si="59"/>
        <v>275</v>
      </c>
      <c r="L161" s="140">
        <f t="shared" si="60"/>
        <v>264</v>
      </c>
      <c r="M161" s="141">
        <f>'BH Failure Data (WQT &amp; Repair)'!G131+'BH Failure Data (WQT &amp; Repair)'!H131</f>
        <v>11</v>
      </c>
      <c r="N161" s="140">
        <f t="shared" si="61"/>
        <v>90</v>
      </c>
      <c r="O161" s="140">
        <f t="shared" si="62"/>
        <v>68</v>
      </c>
      <c r="P161" s="141">
        <f>'BH Failure Data (WQT &amp; Repair)'!I131+'BH Failure Data (WQT &amp; Repair)'!J131</f>
        <v>22</v>
      </c>
      <c r="Q161" s="142">
        <f t="shared" si="72"/>
        <v>79200</v>
      </c>
      <c r="R161" s="142">
        <f t="shared" si="73"/>
        <v>20400</v>
      </c>
      <c r="S161" s="142">
        <f t="shared" si="74"/>
        <v>99600</v>
      </c>
    </row>
    <row r="162" spans="1:19">
      <c r="A162" s="331"/>
      <c r="B162" s="19" t="s">
        <v>428</v>
      </c>
      <c r="C162" s="3" t="s">
        <v>429</v>
      </c>
      <c r="D162" s="174">
        <v>43632</v>
      </c>
      <c r="E162" s="14" t="s">
        <v>38</v>
      </c>
      <c r="F162" s="103" t="s">
        <v>430</v>
      </c>
      <c r="G162" s="103" t="s">
        <v>431</v>
      </c>
      <c r="H162" s="316">
        <f>'HH Lists'!E132</f>
        <v>391</v>
      </c>
      <c r="I162" s="319">
        <f t="shared" si="71"/>
        <v>300</v>
      </c>
      <c r="J162" s="7"/>
      <c r="K162" s="140">
        <f t="shared" si="59"/>
        <v>275</v>
      </c>
      <c r="L162" s="140">
        <f t="shared" si="60"/>
        <v>275</v>
      </c>
      <c r="M162" s="141">
        <f>'BH Failure Data (WQT &amp; Repair)'!G132+'BH Failure Data (WQT &amp; Repair)'!H132</f>
        <v>0</v>
      </c>
      <c r="N162" s="140">
        <f t="shared" si="61"/>
        <v>90</v>
      </c>
      <c r="O162" s="140">
        <f t="shared" si="62"/>
        <v>90</v>
      </c>
      <c r="P162" s="141">
        <f>'BH Failure Data (WQT &amp; Repair)'!I132+'BH Failure Data (WQT &amp; Repair)'!J132</f>
        <v>0</v>
      </c>
      <c r="Q162" s="142">
        <f t="shared" si="72"/>
        <v>82500</v>
      </c>
      <c r="R162" s="142">
        <f t="shared" si="73"/>
        <v>27000</v>
      </c>
      <c r="S162" s="142">
        <f t="shared" si="74"/>
        <v>109500</v>
      </c>
    </row>
    <row r="163" spans="1:19">
      <c r="A163" s="331"/>
      <c r="B163" s="19" t="s">
        <v>432</v>
      </c>
      <c r="C163" s="3" t="s">
        <v>433</v>
      </c>
      <c r="D163" s="174">
        <v>43631</v>
      </c>
      <c r="E163" s="14" t="s">
        <v>38</v>
      </c>
      <c r="F163" s="103" t="s">
        <v>434</v>
      </c>
      <c r="G163" s="103" t="s">
        <v>435</v>
      </c>
      <c r="H163" s="316">
        <f>'HH Lists'!E133</f>
        <v>479</v>
      </c>
      <c r="I163" s="319">
        <f t="shared" si="71"/>
        <v>300</v>
      </c>
      <c r="J163" s="7"/>
      <c r="K163" s="140">
        <f t="shared" si="59"/>
        <v>275</v>
      </c>
      <c r="L163" s="140">
        <f t="shared" si="60"/>
        <v>275</v>
      </c>
      <c r="M163" s="141">
        <f>'BH Failure Data (WQT &amp; Repair)'!G133+'BH Failure Data (WQT &amp; Repair)'!H133</f>
        <v>0</v>
      </c>
      <c r="N163" s="140">
        <f t="shared" si="61"/>
        <v>90</v>
      </c>
      <c r="O163" s="140">
        <f t="shared" si="62"/>
        <v>90</v>
      </c>
      <c r="P163" s="141">
        <f>'BH Failure Data (WQT &amp; Repair)'!I133+'BH Failure Data (WQT &amp; Repair)'!J133</f>
        <v>0</v>
      </c>
      <c r="Q163" s="142">
        <f t="shared" si="72"/>
        <v>82500</v>
      </c>
      <c r="R163" s="142">
        <f t="shared" si="73"/>
        <v>27000</v>
      </c>
      <c r="S163" s="142">
        <f t="shared" si="74"/>
        <v>109500</v>
      </c>
    </row>
    <row r="164" spans="1:19">
      <c r="A164" s="331"/>
      <c r="B164" s="19" t="s">
        <v>436</v>
      </c>
      <c r="C164" s="3" t="s">
        <v>437</v>
      </c>
      <c r="D164" s="174">
        <v>43629</v>
      </c>
      <c r="E164" s="14" t="s">
        <v>38</v>
      </c>
      <c r="F164" s="103"/>
      <c r="G164" s="103"/>
      <c r="H164" s="316">
        <f>'HH Lists'!E134</f>
        <v>427</v>
      </c>
      <c r="I164" s="319">
        <f t="shared" si="71"/>
        <v>300</v>
      </c>
      <c r="J164" s="7"/>
      <c r="K164" s="140">
        <f t="shared" si="59"/>
        <v>275</v>
      </c>
      <c r="L164" s="140">
        <f t="shared" si="60"/>
        <v>275</v>
      </c>
      <c r="M164" s="141">
        <f>'BH Failure Data (WQT &amp; Repair)'!G134+'BH Failure Data (WQT &amp; Repair)'!H134</f>
        <v>0</v>
      </c>
      <c r="N164" s="140">
        <f t="shared" si="61"/>
        <v>90</v>
      </c>
      <c r="O164" s="140">
        <f t="shared" si="62"/>
        <v>84</v>
      </c>
      <c r="P164" s="141">
        <f>'BH Failure Data (WQT &amp; Repair)'!I134+'BH Failure Data (WQT &amp; Repair)'!J134</f>
        <v>6</v>
      </c>
      <c r="Q164" s="142">
        <f t="shared" si="72"/>
        <v>82500</v>
      </c>
      <c r="R164" s="142">
        <f t="shared" si="73"/>
        <v>25200</v>
      </c>
      <c r="S164" s="142">
        <f t="shared" si="74"/>
        <v>107700</v>
      </c>
    </row>
    <row r="165" spans="1:19">
      <c r="A165" s="331"/>
      <c r="B165" s="19" t="s">
        <v>438</v>
      </c>
      <c r="C165" s="3" t="s">
        <v>439</v>
      </c>
      <c r="D165" s="174">
        <v>43628</v>
      </c>
      <c r="E165" s="14" t="s">
        <v>38</v>
      </c>
      <c r="F165" s="103" t="s">
        <v>440</v>
      </c>
      <c r="G165" s="103" t="s">
        <v>441</v>
      </c>
      <c r="H165" s="316">
        <f>'HH Lists'!E135</f>
        <v>412</v>
      </c>
      <c r="I165" s="319">
        <f t="shared" si="71"/>
        <v>300</v>
      </c>
      <c r="J165" s="7"/>
      <c r="K165" s="140">
        <f t="shared" si="59"/>
        <v>275</v>
      </c>
      <c r="L165" s="140">
        <f t="shared" si="60"/>
        <v>275</v>
      </c>
      <c r="M165" s="141">
        <f>'BH Failure Data (WQT &amp; Repair)'!G135+'BH Failure Data (WQT &amp; Repair)'!H135</f>
        <v>0</v>
      </c>
      <c r="N165" s="140">
        <f t="shared" si="61"/>
        <v>90</v>
      </c>
      <c r="O165" s="140">
        <f t="shared" si="62"/>
        <v>90</v>
      </c>
      <c r="P165" s="141">
        <f>'BH Failure Data (WQT &amp; Repair)'!I135+'BH Failure Data (WQT &amp; Repair)'!J135</f>
        <v>0</v>
      </c>
      <c r="Q165" s="142">
        <f t="shared" si="72"/>
        <v>82500</v>
      </c>
      <c r="R165" s="142">
        <f t="shared" si="73"/>
        <v>27000</v>
      </c>
      <c r="S165" s="142">
        <f t="shared" si="74"/>
        <v>109500</v>
      </c>
    </row>
    <row r="166" spans="1:19">
      <c r="A166" s="331"/>
      <c r="B166" s="19" t="s">
        <v>442</v>
      </c>
      <c r="C166" s="3" t="s">
        <v>443</v>
      </c>
      <c r="D166" s="174">
        <v>43629</v>
      </c>
      <c r="E166" s="14" t="s">
        <v>38</v>
      </c>
      <c r="F166" s="103" t="s">
        <v>444</v>
      </c>
      <c r="G166" s="103" t="s">
        <v>445</v>
      </c>
      <c r="H166" s="316">
        <f>'HH Lists'!E136</f>
        <v>513</v>
      </c>
      <c r="I166" s="319">
        <f t="shared" si="71"/>
        <v>300</v>
      </c>
      <c r="J166" s="7"/>
      <c r="K166" s="140">
        <f t="shared" si="59"/>
        <v>275</v>
      </c>
      <c r="L166" s="140">
        <f t="shared" si="60"/>
        <v>275</v>
      </c>
      <c r="M166" s="141">
        <f>'BH Failure Data (WQT &amp; Repair)'!G136+'BH Failure Data (WQT &amp; Repair)'!H136</f>
        <v>0</v>
      </c>
      <c r="N166" s="140">
        <f t="shared" si="61"/>
        <v>90</v>
      </c>
      <c r="O166" s="140">
        <f t="shared" si="62"/>
        <v>90</v>
      </c>
      <c r="P166" s="141">
        <f>'BH Failure Data (WQT &amp; Repair)'!I136+'BH Failure Data (WQT &amp; Repair)'!J136</f>
        <v>0</v>
      </c>
      <c r="Q166" s="142">
        <f t="shared" si="72"/>
        <v>82500</v>
      </c>
      <c r="R166" s="142">
        <f t="shared" si="73"/>
        <v>27000</v>
      </c>
      <c r="S166" s="142">
        <f t="shared" si="74"/>
        <v>109500</v>
      </c>
    </row>
    <row r="167" spans="1:19">
      <c r="H167" s="150">
        <f>SUM(H159:H166)</f>
        <v>3407</v>
      </c>
      <c r="I167" s="150">
        <f>SUM(I159:I166)</f>
        <v>2400</v>
      </c>
      <c r="Q167" s="150">
        <f>SUM(Q159:Q166)</f>
        <v>656700</v>
      </c>
      <c r="R167" s="150">
        <f>SUM(R159:R166)</f>
        <v>207600</v>
      </c>
      <c r="S167" s="150">
        <f>SUM(S159:S166)</f>
        <v>864300</v>
      </c>
    </row>
    <row r="168" spans="1:19" ht="15.75" thickBot="1"/>
    <row r="169" spans="1:19">
      <c r="A169" s="330" t="s">
        <v>446</v>
      </c>
      <c r="B169" s="16" t="s">
        <v>447</v>
      </c>
      <c r="C169" s="3" t="s">
        <v>448</v>
      </c>
      <c r="D169" s="174">
        <v>43629</v>
      </c>
      <c r="E169" s="14" t="s">
        <v>38</v>
      </c>
      <c r="F169" s="103"/>
      <c r="G169" s="103"/>
      <c r="H169" s="316">
        <f>'HH Lists'!E137</f>
        <v>355</v>
      </c>
      <c r="I169" s="319">
        <f t="shared" ref="I169:I176" si="75">IF(H169&gt;300,300,H169)</f>
        <v>300</v>
      </c>
      <c r="J169" s="7"/>
      <c r="K169" s="140">
        <f t="shared" si="59"/>
        <v>275</v>
      </c>
      <c r="L169" s="140">
        <f t="shared" si="60"/>
        <v>275</v>
      </c>
      <c r="M169" s="141">
        <f>'BH Failure Data (WQT &amp; Repair)'!G137+'BH Failure Data (WQT &amp; Repair)'!H137</f>
        <v>0</v>
      </c>
      <c r="N169" s="140">
        <f t="shared" si="61"/>
        <v>90</v>
      </c>
      <c r="O169" s="140">
        <f t="shared" si="62"/>
        <v>90</v>
      </c>
      <c r="P169" s="141">
        <f>'BH Failure Data (WQT &amp; Repair)'!I137+'BH Failure Data (WQT &amp; Repair)'!J137</f>
        <v>0</v>
      </c>
      <c r="Q169" s="142">
        <f t="shared" ref="Q169:Q176" si="76">I169*L169</f>
        <v>82500</v>
      </c>
      <c r="R169" s="142">
        <f t="shared" ref="R169:R176" si="77">I169*O169</f>
        <v>27000</v>
      </c>
      <c r="S169" s="142">
        <f t="shared" ref="S169:S176" si="78">Q169+R169</f>
        <v>109500</v>
      </c>
    </row>
    <row r="170" spans="1:19">
      <c r="A170" s="331"/>
      <c r="B170" s="19" t="s">
        <v>449</v>
      </c>
      <c r="C170" s="3" t="s">
        <v>450</v>
      </c>
      <c r="D170" s="174">
        <v>43630</v>
      </c>
      <c r="E170" s="14" t="s">
        <v>38</v>
      </c>
      <c r="F170" s="103" t="s">
        <v>451</v>
      </c>
      <c r="G170" s="103" t="s">
        <v>452</v>
      </c>
      <c r="H170" s="316">
        <f>'HH Lists'!E138</f>
        <v>845</v>
      </c>
      <c r="I170" s="319">
        <f t="shared" si="75"/>
        <v>300</v>
      </c>
      <c r="J170" s="7"/>
      <c r="K170" s="140">
        <f t="shared" si="59"/>
        <v>275</v>
      </c>
      <c r="L170" s="140">
        <f t="shared" si="60"/>
        <v>275</v>
      </c>
      <c r="M170" s="141">
        <f>'BH Failure Data (WQT &amp; Repair)'!G138+'BH Failure Data (WQT &amp; Repair)'!H138</f>
        <v>0</v>
      </c>
      <c r="N170" s="140">
        <f t="shared" si="61"/>
        <v>90</v>
      </c>
      <c r="O170" s="140">
        <f t="shared" si="62"/>
        <v>90</v>
      </c>
      <c r="P170" s="141">
        <f>'BH Failure Data (WQT &amp; Repair)'!I138+'BH Failure Data (WQT &amp; Repair)'!J138</f>
        <v>0</v>
      </c>
      <c r="Q170" s="142">
        <f t="shared" si="76"/>
        <v>82500</v>
      </c>
      <c r="R170" s="142">
        <f t="shared" si="77"/>
        <v>27000</v>
      </c>
      <c r="S170" s="142">
        <f t="shared" si="78"/>
        <v>109500</v>
      </c>
    </row>
    <row r="171" spans="1:19">
      <c r="A171" s="331"/>
      <c r="B171" s="19" t="s">
        <v>453</v>
      </c>
      <c r="C171" s="3" t="s">
        <v>454</v>
      </c>
      <c r="D171" s="174">
        <v>43632</v>
      </c>
      <c r="E171" s="14" t="s">
        <v>38</v>
      </c>
      <c r="F171" s="103" t="s">
        <v>455</v>
      </c>
      <c r="G171" s="103" t="s">
        <v>456</v>
      </c>
      <c r="H171" s="316">
        <f>'HH Lists'!E139</f>
        <v>484</v>
      </c>
      <c r="I171" s="319">
        <f t="shared" si="75"/>
        <v>300</v>
      </c>
      <c r="J171" s="7"/>
      <c r="K171" s="140">
        <f t="shared" si="59"/>
        <v>275</v>
      </c>
      <c r="L171" s="140">
        <f t="shared" si="60"/>
        <v>275</v>
      </c>
      <c r="M171" s="141">
        <f>'BH Failure Data (WQT &amp; Repair)'!G139+'BH Failure Data (WQT &amp; Repair)'!H139</f>
        <v>0</v>
      </c>
      <c r="N171" s="140">
        <f t="shared" si="61"/>
        <v>90</v>
      </c>
      <c r="O171" s="140">
        <f t="shared" si="62"/>
        <v>90</v>
      </c>
      <c r="P171" s="141">
        <f>'BH Failure Data (WQT &amp; Repair)'!I139+'BH Failure Data (WQT &amp; Repair)'!J139</f>
        <v>0</v>
      </c>
      <c r="Q171" s="142">
        <f t="shared" si="76"/>
        <v>82500</v>
      </c>
      <c r="R171" s="142">
        <f t="shared" si="77"/>
        <v>27000</v>
      </c>
      <c r="S171" s="142">
        <f t="shared" si="78"/>
        <v>109500</v>
      </c>
    </row>
    <row r="172" spans="1:19">
      <c r="A172" s="331"/>
      <c r="B172" s="19" t="s">
        <v>457</v>
      </c>
      <c r="C172" s="3" t="s">
        <v>458</v>
      </c>
      <c r="D172" s="174">
        <v>43631</v>
      </c>
      <c r="E172" s="14" t="s">
        <v>38</v>
      </c>
      <c r="F172" s="103" t="s">
        <v>459</v>
      </c>
      <c r="G172" s="103" t="s">
        <v>460</v>
      </c>
      <c r="H172" s="316">
        <f>'HH Lists'!E140</f>
        <v>391</v>
      </c>
      <c r="I172" s="319">
        <f t="shared" si="75"/>
        <v>300</v>
      </c>
      <c r="J172" s="7"/>
      <c r="K172" s="140">
        <f t="shared" si="59"/>
        <v>275</v>
      </c>
      <c r="L172" s="140">
        <f t="shared" si="60"/>
        <v>275</v>
      </c>
      <c r="M172" s="141">
        <f>'BH Failure Data (WQT &amp; Repair)'!G140+'BH Failure Data (WQT &amp; Repair)'!H140</f>
        <v>0</v>
      </c>
      <c r="N172" s="140">
        <f t="shared" si="61"/>
        <v>90</v>
      </c>
      <c r="O172" s="140">
        <f t="shared" si="62"/>
        <v>90</v>
      </c>
      <c r="P172" s="141">
        <f>'BH Failure Data (WQT &amp; Repair)'!I140+'BH Failure Data (WQT &amp; Repair)'!J140</f>
        <v>0</v>
      </c>
      <c r="Q172" s="142">
        <f t="shared" si="76"/>
        <v>82500</v>
      </c>
      <c r="R172" s="142">
        <f t="shared" si="77"/>
        <v>27000</v>
      </c>
      <c r="S172" s="142">
        <f t="shared" si="78"/>
        <v>109500</v>
      </c>
    </row>
    <row r="173" spans="1:19">
      <c r="A173" s="331"/>
      <c r="B173" s="19" t="s">
        <v>461</v>
      </c>
      <c r="C173" s="3" t="s">
        <v>462</v>
      </c>
      <c r="D173" s="174">
        <v>43632</v>
      </c>
      <c r="E173" s="14" t="s">
        <v>38</v>
      </c>
      <c r="F173" s="103" t="s">
        <v>463</v>
      </c>
      <c r="G173" s="103" t="s">
        <v>464</v>
      </c>
      <c r="H173" s="316">
        <f>'HH Lists'!E141</f>
        <v>303</v>
      </c>
      <c r="I173" s="319">
        <f t="shared" si="75"/>
        <v>300</v>
      </c>
      <c r="J173" s="7"/>
      <c r="K173" s="140">
        <f t="shared" si="59"/>
        <v>275</v>
      </c>
      <c r="L173" s="140">
        <f t="shared" si="60"/>
        <v>275</v>
      </c>
      <c r="M173" s="141">
        <f>'BH Failure Data (WQT &amp; Repair)'!G141+'BH Failure Data (WQT &amp; Repair)'!H141</f>
        <v>0</v>
      </c>
      <c r="N173" s="140">
        <f t="shared" si="61"/>
        <v>90</v>
      </c>
      <c r="O173" s="140">
        <f t="shared" si="62"/>
        <v>52</v>
      </c>
      <c r="P173" s="141">
        <f>'BH Failure Data (WQT &amp; Repair)'!I141+'BH Failure Data (WQT &amp; Repair)'!J141</f>
        <v>38</v>
      </c>
      <c r="Q173" s="142">
        <f t="shared" si="76"/>
        <v>82500</v>
      </c>
      <c r="R173" s="142">
        <f t="shared" si="77"/>
        <v>15600</v>
      </c>
      <c r="S173" s="142">
        <f t="shared" si="78"/>
        <v>98100</v>
      </c>
    </row>
    <row r="174" spans="1:19">
      <c r="A174" s="331"/>
      <c r="B174" s="19" t="s">
        <v>465</v>
      </c>
      <c r="C174" s="3" t="s">
        <v>466</v>
      </c>
      <c r="D174" s="174">
        <v>43631</v>
      </c>
      <c r="E174" s="14" t="s">
        <v>38</v>
      </c>
      <c r="F174" s="103" t="s">
        <v>467</v>
      </c>
      <c r="G174" s="103" t="s">
        <v>468</v>
      </c>
      <c r="H174" s="316">
        <f>'HH Lists'!E142</f>
        <v>447</v>
      </c>
      <c r="I174" s="319">
        <f t="shared" si="75"/>
        <v>300</v>
      </c>
      <c r="J174" s="7"/>
      <c r="K174" s="140">
        <f t="shared" si="59"/>
        <v>275</v>
      </c>
      <c r="L174" s="140">
        <f t="shared" si="60"/>
        <v>249</v>
      </c>
      <c r="M174" s="141">
        <f>'BH Failure Data (WQT &amp; Repair)'!G142+'BH Failure Data (WQT &amp; Repair)'!H142</f>
        <v>26</v>
      </c>
      <c r="N174" s="140">
        <f t="shared" si="61"/>
        <v>90</v>
      </c>
      <c r="O174" s="140">
        <f t="shared" si="62"/>
        <v>90</v>
      </c>
      <c r="P174" s="141">
        <f>'BH Failure Data (WQT &amp; Repair)'!I142+'BH Failure Data (WQT &amp; Repair)'!J142</f>
        <v>0</v>
      </c>
      <c r="Q174" s="142">
        <f t="shared" si="76"/>
        <v>74700</v>
      </c>
      <c r="R174" s="142">
        <f t="shared" si="77"/>
        <v>27000</v>
      </c>
      <c r="S174" s="142">
        <f t="shared" si="78"/>
        <v>101700</v>
      </c>
    </row>
    <row r="175" spans="1:19">
      <c r="A175" s="331"/>
      <c r="B175" s="19" t="s">
        <v>469</v>
      </c>
      <c r="C175" s="3" t="s">
        <v>470</v>
      </c>
      <c r="D175" s="174">
        <v>43627</v>
      </c>
      <c r="E175" s="14" t="s">
        <v>38</v>
      </c>
      <c r="F175" s="103" t="s">
        <v>471</v>
      </c>
      <c r="G175" s="103" t="s">
        <v>472</v>
      </c>
      <c r="H175" s="316">
        <f>'HH Lists'!E143</f>
        <v>295</v>
      </c>
      <c r="I175" s="319">
        <f t="shared" si="75"/>
        <v>295</v>
      </c>
      <c r="J175" s="7"/>
      <c r="K175" s="140">
        <f t="shared" si="59"/>
        <v>275</v>
      </c>
      <c r="L175" s="140">
        <f t="shared" si="60"/>
        <v>275</v>
      </c>
      <c r="M175" s="141">
        <f>'BH Failure Data (WQT &amp; Repair)'!G143+'BH Failure Data (WQT &amp; Repair)'!H143</f>
        <v>0</v>
      </c>
      <c r="N175" s="140">
        <f t="shared" si="61"/>
        <v>90</v>
      </c>
      <c r="O175" s="140">
        <f t="shared" si="62"/>
        <v>90</v>
      </c>
      <c r="P175" s="141">
        <f>'BH Failure Data (WQT &amp; Repair)'!I143+'BH Failure Data (WQT &amp; Repair)'!J143</f>
        <v>0</v>
      </c>
      <c r="Q175" s="142">
        <f t="shared" si="76"/>
        <v>81125</v>
      </c>
      <c r="R175" s="142">
        <f t="shared" si="77"/>
        <v>26550</v>
      </c>
      <c r="S175" s="142">
        <f t="shared" si="78"/>
        <v>107675</v>
      </c>
    </row>
    <row r="176" spans="1:19">
      <c r="A176" s="331"/>
      <c r="B176" s="19" t="s">
        <v>473</v>
      </c>
      <c r="C176" s="3" t="s">
        <v>474</v>
      </c>
      <c r="D176" s="174">
        <v>43628</v>
      </c>
      <c r="E176" s="14" t="s">
        <v>38</v>
      </c>
      <c r="F176" s="103" t="s">
        <v>475</v>
      </c>
      <c r="G176" s="103" t="s">
        <v>476</v>
      </c>
      <c r="H176" s="316">
        <f>'HH Lists'!E144</f>
        <v>413</v>
      </c>
      <c r="I176" s="319">
        <f t="shared" si="75"/>
        <v>300</v>
      </c>
      <c r="J176" s="7"/>
      <c r="K176" s="140">
        <f t="shared" si="59"/>
        <v>275</v>
      </c>
      <c r="L176" s="140">
        <f t="shared" si="60"/>
        <v>275</v>
      </c>
      <c r="M176" s="141">
        <f>'BH Failure Data (WQT &amp; Repair)'!G144+'BH Failure Data (WQT &amp; Repair)'!H144</f>
        <v>0</v>
      </c>
      <c r="N176" s="140">
        <f t="shared" si="61"/>
        <v>90</v>
      </c>
      <c r="O176" s="140">
        <f t="shared" si="62"/>
        <v>90</v>
      </c>
      <c r="P176" s="141">
        <f>'BH Failure Data (WQT &amp; Repair)'!I144+'BH Failure Data (WQT &amp; Repair)'!J144</f>
        <v>0</v>
      </c>
      <c r="Q176" s="142">
        <f t="shared" si="76"/>
        <v>82500</v>
      </c>
      <c r="R176" s="142">
        <f t="shared" si="77"/>
        <v>27000</v>
      </c>
      <c r="S176" s="142">
        <f t="shared" si="78"/>
        <v>109500</v>
      </c>
    </row>
    <row r="177" spans="1:19">
      <c r="H177" s="150">
        <f>SUM(H169:H176)</f>
        <v>3533</v>
      </c>
      <c r="I177" s="150">
        <f>SUM(I169:I176)</f>
        <v>2395</v>
      </c>
      <c r="Q177" s="150">
        <f>SUM(Q169:Q176)</f>
        <v>650825</v>
      </c>
      <c r="R177" s="150">
        <f>SUM(R169:R176)</f>
        <v>204150</v>
      </c>
      <c r="S177" s="150">
        <f>SUM(S169:S176)</f>
        <v>854975</v>
      </c>
    </row>
    <row r="178" spans="1:19" ht="15.75" thickBot="1"/>
    <row r="179" spans="1:19">
      <c r="A179" s="330" t="s">
        <v>477</v>
      </c>
      <c r="B179" s="16" t="s">
        <v>478</v>
      </c>
      <c r="C179" s="3" t="s">
        <v>479</v>
      </c>
      <c r="D179" s="174">
        <v>43627</v>
      </c>
      <c r="E179" s="14" t="s">
        <v>38</v>
      </c>
      <c r="F179" s="103" t="s">
        <v>451</v>
      </c>
      <c r="G179" s="103" t="s">
        <v>480</v>
      </c>
      <c r="H179" s="316">
        <f>'HH Lists'!E145</f>
        <v>269</v>
      </c>
      <c r="I179" s="319">
        <f t="shared" ref="I179:I187" si="79">IF(H179&gt;300,300,H179)</f>
        <v>269</v>
      </c>
      <c r="J179" s="7"/>
      <c r="K179" s="140">
        <f t="shared" si="59"/>
        <v>275</v>
      </c>
      <c r="L179" s="140">
        <f t="shared" si="60"/>
        <v>275</v>
      </c>
      <c r="M179" s="141">
        <f>'BH Failure Data (WQT &amp; Repair)'!G145+'BH Failure Data (WQT &amp; Repair)'!H145</f>
        <v>0</v>
      </c>
      <c r="N179" s="140">
        <f t="shared" si="61"/>
        <v>90</v>
      </c>
      <c r="O179" s="140">
        <f t="shared" si="62"/>
        <v>90</v>
      </c>
      <c r="P179" s="141">
        <f>'BH Failure Data (WQT &amp; Repair)'!I145+'BH Failure Data (WQT &amp; Repair)'!J145</f>
        <v>0</v>
      </c>
      <c r="Q179" s="142">
        <f t="shared" ref="Q179:Q187" si="80">I179*L179</f>
        <v>73975</v>
      </c>
      <c r="R179" s="142">
        <f t="shared" ref="R179:R182" si="81">I179*O179</f>
        <v>24210</v>
      </c>
      <c r="S179" s="142">
        <f t="shared" ref="S179:S182" si="82">Q179+R179</f>
        <v>98185</v>
      </c>
    </row>
    <row r="180" spans="1:19">
      <c r="A180" s="331"/>
      <c r="B180" s="19" t="s">
        <v>481</v>
      </c>
      <c r="C180" s="3" t="s">
        <v>482</v>
      </c>
      <c r="D180" s="174">
        <v>43630</v>
      </c>
      <c r="E180" s="14" t="s">
        <v>38</v>
      </c>
      <c r="F180" s="103" t="s">
        <v>483</v>
      </c>
      <c r="G180" s="103" t="s">
        <v>484</v>
      </c>
      <c r="H180" s="316">
        <f>'HH Lists'!E146</f>
        <v>241</v>
      </c>
      <c r="I180" s="319">
        <f t="shared" si="79"/>
        <v>241</v>
      </c>
      <c r="J180" s="7"/>
      <c r="K180" s="140">
        <f t="shared" si="59"/>
        <v>275</v>
      </c>
      <c r="L180" s="140">
        <f t="shared" si="60"/>
        <v>275</v>
      </c>
      <c r="M180" s="141">
        <f>'BH Failure Data (WQT &amp; Repair)'!G146+'BH Failure Data (WQT &amp; Repair)'!H146</f>
        <v>0</v>
      </c>
      <c r="N180" s="140">
        <f t="shared" si="61"/>
        <v>90</v>
      </c>
      <c r="O180" s="140">
        <f t="shared" si="62"/>
        <v>90</v>
      </c>
      <c r="P180" s="141">
        <f>'BH Failure Data (WQT &amp; Repair)'!I146+'BH Failure Data (WQT &amp; Repair)'!J146</f>
        <v>0</v>
      </c>
      <c r="Q180" s="142">
        <f t="shared" si="80"/>
        <v>66275</v>
      </c>
      <c r="R180" s="142">
        <f t="shared" si="81"/>
        <v>21690</v>
      </c>
      <c r="S180" s="142">
        <f t="shared" si="82"/>
        <v>87965</v>
      </c>
    </row>
    <row r="181" spans="1:19">
      <c r="A181" s="331"/>
      <c r="B181" s="19" t="s">
        <v>485</v>
      </c>
      <c r="C181" s="3" t="s">
        <v>486</v>
      </c>
      <c r="D181" s="174">
        <v>43629</v>
      </c>
      <c r="E181" s="14" t="s">
        <v>38</v>
      </c>
      <c r="F181" s="103" t="s">
        <v>487</v>
      </c>
      <c r="G181" s="103" t="s">
        <v>488</v>
      </c>
      <c r="H181" s="316">
        <f>'HH Lists'!E147</f>
        <v>365</v>
      </c>
      <c r="I181" s="319">
        <f t="shared" si="79"/>
        <v>300</v>
      </c>
      <c r="J181" s="7"/>
      <c r="K181" s="140">
        <f t="shared" si="59"/>
        <v>275</v>
      </c>
      <c r="L181" s="140">
        <f t="shared" si="60"/>
        <v>275</v>
      </c>
      <c r="M181" s="141">
        <f>'BH Failure Data (WQT &amp; Repair)'!G147+'BH Failure Data (WQT &amp; Repair)'!H147</f>
        <v>0</v>
      </c>
      <c r="N181" s="140">
        <f t="shared" si="61"/>
        <v>90</v>
      </c>
      <c r="O181" s="140">
        <f t="shared" si="62"/>
        <v>90</v>
      </c>
      <c r="P181" s="141">
        <f>'BH Failure Data (WQT &amp; Repair)'!I147+'BH Failure Data (WQT &amp; Repair)'!J147</f>
        <v>0</v>
      </c>
      <c r="Q181" s="142">
        <f t="shared" si="80"/>
        <v>82500</v>
      </c>
      <c r="R181" s="142">
        <f t="shared" si="81"/>
        <v>27000</v>
      </c>
      <c r="S181" s="142">
        <f t="shared" si="82"/>
        <v>109500</v>
      </c>
    </row>
    <row r="182" spans="1:19">
      <c r="A182" s="331"/>
      <c r="B182" s="19" t="s">
        <v>489</v>
      </c>
      <c r="C182" s="3" t="s">
        <v>490</v>
      </c>
      <c r="D182" s="174">
        <v>43628</v>
      </c>
      <c r="E182" s="14" t="s">
        <v>38</v>
      </c>
      <c r="F182" s="103" t="s">
        <v>491</v>
      </c>
      <c r="G182" s="103" t="s">
        <v>492</v>
      </c>
      <c r="H182" s="316">
        <f>'HH Lists'!E148</f>
        <v>296</v>
      </c>
      <c r="I182" s="319">
        <f t="shared" si="79"/>
        <v>296</v>
      </c>
      <c r="J182" s="7"/>
      <c r="K182" s="140">
        <f t="shared" si="59"/>
        <v>275</v>
      </c>
      <c r="L182" s="140">
        <f t="shared" si="60"/>
        <v>275</v>
      </c>
      <c r="M182" s="141">
        <f>'BH Failure Data (WQT &amp; Repair)'!G148+'BH Failure Data (WQT &amp; Repair)'!H148</f>
        <v>0</v>
      </c>
      <c r="N182" s="140">
        <f t="shared" si="61"/>
        <v>90</v>
      </c>
      <c r="O182" s="140">
        <f t="shared" si="62"/>
        <v>90</v>
      </c>
      <c r="P182" s="141">
        <f>'BH Failure Data (WQT &amp; Repair)'!I148+'BH Failure Data (WQT &amp; Repair)'!J148</f>
        <v>0</v>
      </c>
      <c r="Q182" s="142">
        <f t="shared" si="80"/>
        <v>81400</v>
      </c>
      <c r="R182" s="142">
        <f t="shared" si="81"/>
        <v>26640</v>
      </c>
      <c r="S182" s="142">
        <f t="shared" si="82"/>
        <v>108040</v>
      </c>
    </row>
    <row r="183" spans="1:19">
      <c r="A183" s="331"/>
      <c r="B183" s="224" t="s">
        <v>493</v>
      </c>
      <c r="C183" s="12" t="s">
        <v>494</v>
      </c>
      <c r="D183" s="225">
        <v>43724</v>
      </c>
      <c r="E183" s="226" t="s">
        <v>38</v>
      </c>
      <c r="F183" s="228" t="s">
        <v>440</v>
      </c>
      <c r="G183" s="228" t="s">
        <v>495</v>
      </c>
      <c r="H183" s="320"/>
      <c r="I183" s="227"/>
      <c r="J183" s="7"/>
      <c r="K183" s="224"/>
      <c r="L183" s="224"/>
      <c r="M183" s="311"/>
      <c r="N183" s="224"/>
      <c r="O183" s="224"/>
      <c r="P183" s="311"/>
      <c r="Q183" s="311"/>
      <c r="R183" s="311"/>
      <c r="S183" s="311"/>
    </row>
    <row r="184" spans="1:19">
      <c r="A184" s="331"/>
      <c r="B184" s="19" t="s">
        <v>496</v>
      </c>
      <c r="C184" s="3" t="s">
        <v>497</v>
      </c>
      <c r="D184" s="174">
        <v>43721</v>
      </c>
      <c r="E184" s="14" t="s">
        <v>38</v>
      </c>
      <c r="F184" s="103" t="s">
        <v>498</v>
      </c>
      <c r="G184" s="103" t="s">
        <v>499</v>
      </c>
      <c r="H184" s="316">
        <f>'HH Lists'!E150</f>
        <v>338</v>
      </c>
      <c r="I184" s="319">
        <f t="shared" si="79"/>
        <v>300</v>
      </c>
      <c r="J184" s="7"/>
      <c r="K184" s="140">
        <f t="shared" si="59"/>
        <v>275</v>
      </c>
      <c r="L184" s="140">
        <f t="shared" si="60"/>
        <v>275</v>
      </c>
      <c r="M184" s="141">
        <f>'BH Failure Data (WQT &amp; Repair)'!G150+'BH Failure Data (WQT &amp; Repair)'!H150</f>
        <v>0</v>
      </c>
      <c r="N184" s="140">
        <f t="shared" si="61"/>
        <v>90</v>
      </c>
      <c r="O184" s="140">
        <f t="shared" si="62"/>
        <v>90</v>
      </c>
      <c r="P184" s="141">
        <f>'BH Failure Data (WQT &amp; Repair)'!I150+'BH Failure Data (WQT &amp; Repair)'!J150</f>
        <v>0</v>
      </c>
      <c r="Q184" s="142">
        <f t="shared" si="80"/>
        <v>82500</v>
      </c>
      <c r="R184" s="142">
        <v>27000</v>
      </c>
      <c r="S184" s="142">
        <f t="shared" ref="S184:S187" si="83">Q184+R184</f>
        <v>109500</v>
      </c>
    </row>
    <row r="185" spans="1:19">
      <c r="A185" s="331"/>
      <c r="B185" s="19" t="s">
        <v>500</v>
      </c>
      <c r="C185" s="3" t="s">
        <v>501</v>
      </c>
      <c r="D185" s="174">
        <v>43720</v>
      </c>
      <c r="E185" s="14" t="s">
        <v>38</v>
      </c>
      <c r="F185" s="103" t="s">
        <v>502</v>
      </c>
      <c r="G185" s="103" t="s">
        <v>503</v>
      </c>
      <c r="H185" s="316">
        <f>'HH Lists'!E151</f>
        <v>297</v>
      </c>
      <c r="I185" s="319">
        <f t="shared" si="79"/>
        <v>297</v>
      </c>
      <c r="J185" s="7"/>
      <c r="K185" s="140">
        <f t="shared" si="59"/>
        <v>275</v>
      </c>
      <c r="L185" s="140">
        <f t="shared" si="60"/>
        <v>275</v>
      </c>
      <c r="M185" s="141">
        <f>'BH Failure Data (WQT &amp; Repair)'!G151+'BH Failure Data (WQT &amp; Repair)'!H151</f>
        <v>0</v>
      </c>
      <c r="N185" s="140">
        <f t="shared" si="61"/>
        <v>90</v>
      </c>
      <c r="O185" s="140">
        <f t="shared" si="62"/>
        <v>90</v>
      </c>
      <c r="P185" s="141">
        <f>'BH Failure Data (WQT &amp; Repair)'!I151+'BH Failure Data (WQT &amp; Repair)'!J151</f>
        <v>0</v>
      </c>
      <c r="Q185" s="142">
        <f t="shared" si="80"/>
        <v>81675</v>
      </c>
      <c r="R185" s="142">
        <v>27000</v>
      </c>
      <c r="S185" s="142">
        <f t="shared" si="83"/>
        <v>108675</v>
      </c>
    </row>
    <row r="186" spans="1:19">
      <c r="A186" s="331"/>
      <c r="B186" s="19" t="s">
        <v>504</v>
      </c>
      <c r="C186" s="3" t="s">
        <v>505</v>
      </c>
      <c r="D186" s="174">
        <v>43724</v>
      </c>
      <c r="E186" s="14" t="s">
        <v>38</v>
      </c>
      <c r="F186" s="103" t="s">
        <v>506</v>
      </c>
      <c r="G186" s="103" t="s">
        <v>507</v>
      </c>
      <c r="H186" s="316">
        <f>'HH Lists'!E152</f>
        <v>407</v>
      </c>
      <c r="I186" s="319">
        <f t="shared" si="79"/>
        <v>300</v>
      </c>
      <c r="J186" s="7"/>
      <c r="K186" s="140">
        <f t="shared" si="59"/>
        <v>275</v>
      </c>
      <c r="L186" s="140">
        <f t="shared" si="60"/>
        <v>275</v>
      </c>
      <c r="M186" s="141">
        <f>'BH Failure Data (WQT &amp; Repair)'!G152+'BH Failure Data (WQT &amp; Repair)'!H152</f>
        <v>0</v>
      </c>
      <c r="N186" s="140">
        <f t="shared" si="61"/>
        <v>90</v>
      </c>
      <c r="O186" s="140">
        <f t="shared" si="62"/>
        <v>90</v>
      </c>
      <c r="P186" s="141">
        <f>'BH Failure Data (WQT &amp; Repair)'!I152+'BH Failure Data (WQT &amp; Repair)'!J152</f>
        <v>0</v>
      </c>
      <c r="Q186" s="142">
        <f t="shared" si="80"/>
        <v>82500</v>
      </c>
      <c r="R186" s="142">
        <v>27000</v>
      </c>
      <c r="S186" s="142">
        <f t="shared" si="83"/>
        <v>109500</v>
      </c>
    </row>
    <row r="187" spans="1:19">
      <c r="A187" s="331"/>
      <c r="B187" s="19" t="s">
        <v>508</v>
      </c>
      <c r="C187" s="3" t="s">
        <v>509</v>
      </c>
      <c r="D187" s="174">
        <v>43722</v>
      </c>
      <c r="E187" s="14" t="s">
        <v>38</v>
      </c>
      <c r="F187" s="103" t="s">
        <v>510</v>
      </c>
      <c r="G187" s="103" t="s">
        <v>511</v>
      </c>
      <c r="H187" s="316">
        <f>'HH Lists'!E153</f>
        <v>312</v>
      </c>
      <c r="I187" s="319">
        <f t="shared" si="79"/>
        <v>300</v>
      </c>
      <c r="J187" s="7"/>
      <c r="K187" s="140">
        <f t="shared" si="59"/>
        <v>275</v>
      </c>
      <c r="L187" s="140">
        <f t="shared" si="60"/>
        <v>275</v>
      </c>
      <c r="M187" s="141">
        <f>'BH Failure Data (WQT &amp; Repair)'!G153+'BH Failure Data (WQT &amp; Repair)'!H153</f>
        <v>0</v>
      </c>
      <c r="N187" s="140">
        <f t="shared" si="61"/>
        <v>90</v>
      </c>
      <c r="O187" s="140">
        <f t="shared" si="62"/>
        <v>90</v>
      </c>
      <c r="P187" s="141">
        <f>'BH Failure Data (WQT &amp; Repair)'!I153+'BH Failure Data (WQT &amp; Repair)'!J153</f>
        <v>0</v>
      </c>
      <c r="Q187" s="142">
        <f t="shared" si="80"/>
        <v>82500</v>
      </c>
      <c r="R187" s="142">
        <v>27000</v>
      </c>
      <c r="S187" s="142">
        <f t="shared" si="83"/>
        <v>109500</v>
      </c>
    </row>
    <row r="188" spans="1:19" ht="15.75" thickBot="1">
      <c r="A188" s="332"/>
      <c r="B188" s="224" t="s">
        <v>512</v>
      </c>
      <c r="C188" s="12" t="s">
        <v>513</v>
      </c>
      <c r="D188" s="225">
        <v>43724</v>
      </c>
      <c r="E188" s="226" t="s">
        <v>38</v>
      </c>
      <c r="F188" s="228" t="s">
        <v>514</v>
      </c>
      <c r="G188" s="228" t="s">
        <v>515</v>
      </c>
      <c r="H188" s="227"/>
      <c r="I188" s="227"/>
      <c r="J188" s="7"/>
      <c r="K188" s="224"/>
      <c r="L188" s="224"/>
      <c r="M188" s="311"/>
      <c r="N188" s="224"/>
      <c r="O188" s="224"/>
      <c r="P188" s="311"/>
      <c r="Q188" s="311"/>
      <c r="R188" s="311"/>
      <c r="S188" s="311"/>
    </row>
    <row r="189" spans="1:19">
      <c r="H189" s="150">
        <f>SUM(H179:H188)</f>
        <v>2525</v>
      </c>
      <c r="I189" s="150">
        <f>SUM(I179:I188)</f>
        <v>2303</v>
      </c>
      <c r="Q189" s="150">
        <f>SUM(Q179:Q188)</f>
        <v>633325</v>
      </c>
      <c r="R189" s="150">
        <f>SUM(R179:R188)</f>
        <v>207540</v>
      </c>
      <c r="S189" s="150">
        <f>SUM(S179:S188)</f>
        <v>840865</v>
      </c>
    </row>
    <row r="190" spans="1:19" ht="15.75" thickBot="1"/>
    <row r="191" spans="1:19">
      <c r="A191" s="330" t="s">
        <v>516</v>
      </c>
      <c r="B191" s="16" t="s">
        <v>517</v>
      </c>
      <c r="C191" s="3" t="s">
        <v>518</v>
      </c>
      <c r="D191" s="174">
        <v>43724</v>
      </c>
      <c r="E191" s="14" t="s">
        <v>38</v>
      </c>
      <c r="F191" s="103" t="s">
        <v>519</v>
      </c>
      <c r="G191" s="103" t="s">
        <v>520</v>
      </c>
      <c r="H191" s="316">
        <f>'HH Lists'!E155</f>
        <v>211</v>
      </c>
      <c r="I191" s="319">
        <f t="shared" ref="I191:I198" si="84">IF(H191&gt;300,300,H191)</f>
        <v>211</v>
      </c>
      <c r="J191" s="7"/>
      <c r="K191" s="140">
        <f t="shared" si="59"/>
        <v>275</v>
      </c>
      <c r="L191" s="140">
        <f t="shared" si="60"/>
        <v>275</v>
      </c>
      <c r="M191" s="141">
        <f>'BH Failure Data (WQT &amp; Repair)'!G155+'BH Failure Data (WQT &amp; Repair)'!H155</f>
        <v>0</v>
      </c>
      <c r="N191" s="140">
        <f t="shared" si="61"/>
        <v>90</v>
      </c>
      <c r="O191" s="140">
        <f t="shared" si="62"/>
        <v>90</v>
      </c>
      <c r="P191" s="141">
        <f>'BH Failure Data (WQT &amp; Repair)'!I155+'BH Failure Data (WQT &amp; Repair)'!J155</f>
        <v>0</v>
      </c>
      <c r="Q191" s="142">
        <f t="shared" ref="Q191:Q198" si="85">I191*L191</f>
        <v>58025</v>
      </c>
      <c r="R191" s="142">
        <v>27000</v>
      </c>
      <c r="S191" s="142">
        <f t="shared" ref="S191:S198" si="86">Q191+R191</f>
        <v>85025</v>
      </c>
    </row>
    <row r="192" spans="1:19">
      <c r="A192" s="331"/>
      <c r="B192" s="19" t="s">
        <v>521</v>
      </c>
      <c r="C192" s="3" t="s">
        <v>522</v>
      </c>
      <c r="D192" s="174">
        <v>43720</v>
      </c>
      <c r="E192" s="14" t="s">
        <v>38</v>
      </c>
      <c r="F192" s="103" t="s">
        <v>523</v>
      </c>
      <c r="G192" s="103" t="s">
        <v>507</v>
      </c>
      <c r="H192" s="316">
        <f>'HH Lists'!E156</f>
        <v>449</v>
      </c>
      <c r="I192" s="319">
        <f t="shared" si="84"/>
        <v>300</v>
      </c>
      <c r="J192" s="7"/>
      <c r="K192" s="140">
        <f t="shared" si="59"/>
        <v>275</v>
      </c>
      <c r="L192" s="140">
        <f t="shared" si="60"/>
        <v>275</v>
      </c>
      <c r="M192" s="141">
        <f>'BH Failure Data (WQT &amp; Repair)'!G156+'BH Failure Data (WQT &amp; Repair)'!H156</f>
        <v>0</v>
      </c>
      <c r="N192" s="140">
        <f t="shared" si="61"/>
        <v>90</v>
      </c>
      <c r="O192" s="140">
        <f t="shared" si="62"/>
        <v>90</v>
      </c>
      <c r="P192" s="141">
        <f>'BH Failure Data (WQT &amp; Repair)'!I156+'BH Failure Data (WQT &amp; Repair)'!J156</f>
        <v>0</v>
      </c>
      <c r="Q192" s="142">
        <f t="shared" si="85"/>
        <v>82500</v>
      </c>
      <c r="R192" s="142">
        <v>27000</v>
      </c>
      <c r="S192" s="142">
        <f t="shared" si="86"/>
        <v>109500</v>
      </c>
    </row>
    <row r="193" spans="1:19">
      <c r="A193" s="331"/>
      <c r="B193" s="19" t="s">
        <v>524</v>
      </c>
      <c r="C193" s="3" t="s">
        <v>525</v>
      </c>
      <c r="D193" s="174">
        <v>43720</v>
      </c>
      <c r="E193" s="14" t="s">
        <v>38</v>
      </c>
      <c r="F193" s="103" t="s">
        <v>526</v>
      </c>
      <c r="G193" s="103" t="s">
        <v>527</v>
      </c>
      <c r="H193" s="316">
        <f>'HH Lists'!E157</f>
        <v>368</v>
      </c>
      <c r="I193" s="319">
        <f t="shared" si="84"/>
        <v>300</v>
      </c>
      <c r="J193" s="7"/>
      <c r="K193" s="140">
        <f t="shared" si="59"/>
        <v>275</v>
      </c>
      <c r="L193" s="140">
        <f t="shared" si="60"/>
        <v>275</v>
      </c>
      <c r="M193" s="141">
        <f>'BH Failure Data (WQT &amp; Repair)'!G157+'BH Failure Data (WQT &amp; Repair)'!H157</f>
        <v>0</v>
      </c>
      <c r="N193" s="140">
        <f t="shared" si="61"/>
        <v>90</v>
      </c>
      <c r="O193" s="140">
        <f t="shared" si="62"/>
        <v>90</v>
      </c>
      <c r="P193" s="141">
        <f>'BH Failure Data (WQT &amp; Repair)'!I157+'BH Failure Data (WQT &amp; Repair)'!J157</f>
        <v>0</v>
      </c>
      <c r="Q193" s="142">
        <f t="shared" si="85"/>
        <v>82500</v>
      </c>
      <c r="R193" s="142">
        <v>27000</v>
      </c>
      <c r="S193" s="142">
        <f t="shared" si="86"/>
        <v>109500</v>
      </c>
    </row>
    <row r="194" spans="1:19">
      <c r="A194" s="331"/>
      <c r="B194" s="19" t="s">
        <v>528</v>
      </c>
      <c r="C194" s="3" t="s">
        <v>529</v>
      </c>
      <c r="D194" s="174">
        <v>43719</v>
      </c>
      <c r="E194" s="14" t="s">
        <v>38</v>
      </c>
      <c r="F194" s="103" t="s">
        <v>530</v>
      </c>
      <c r="G194" s="103" t="s">
        <v>531</v>
      </c>
      <c r="H194" s="316">
        <f>'HH Lists'!E158</f>
        <v>561</v>
      </c>
      <c r="I194" s="319">
        <f t="shared" si="84"/>
        <v>300</v>
      </c>
      <c r="J194" s="7"/>
      <c r="K194" s="140">
        <f t="shared" si="59"/>
        <v>275</v>
      </c>
      <c r="L194" s="140">
        <f t="shared" si="60"/>
        <v>0</v>
      </c>
      <c r="M194" s="141">
        <f>'BH Failure Data (WQT &amp; Repair)'!G158+'BH Failure Data (WQT &amp; Repair)'!H158</f>
        <v>275</v>
      </c>
      <c r="N194" s="140">
        <f t="shared" si="61"/>
        <v>90</v>
      </c>
      <c r="O194" s="140">
        <f t="shared" si="62"/>
        <v>0</v>
      </c>
      <c r="P194" s="141">
        <f>'BH Failure Data (WQT &amp; Repair)'!I158+'BH Failure Data (WQT &amp; Repair)'!J158</f>
        <v>90</v>
      </c>
      <c r="Q194" s="142">
        <f t="shared" si="85"/>
        <v>0</v>
      </c>
      <c r="R194" s="142">
        <v>27000</v>
      </c>
      <c r="S194" s="142">
        <f t="shared" si="86"/>
        <v>27000</v>
      </c>
    </row>
    <row r="195" spans="1:19">
      <c r="A195" s="331"/>
      <c r="B195" s="19" t="s">
        <v>532</v>
      </c>
      <c r="C195" s="3" t="s">
        <v>533</v>
      </c>
      <c r="D195" s="174">
        <v>43721</v>
      </c>
      <c r="E195" s="14" t="s">
        <v>38</v>
      </c>
      <c r="F195" s="103" t="s">
        <v>534</v>
      </c>
      <c r="G195" s="103" t="s">
        <v>535</v>
      </c>
      <c r="H195" s="316">
        <f>'HH Lists'!E159</f>
        <v>519</v>
      </c>
      <c r="I195" s="319">
        <f t="shared" si="84"/>
        <v>300</v>
      </c>
      <c r="J195" s="7"/>
      <c r="K195" s="140">
        <f t="shared" si="59"/>
        <v>275</v>
      </c>
      <c r="L195" s="140">
        <f t="shared" si="60"/>
        <v>275</v>
      </c>
      <c r="M195" s="141">
        <f>'BH Failure Data (WQT &amp; Repair)'!G159+'BH Failure Data (WQT &amp; Repair)'!H159</f>
        <v>0</v>
      </c>
      <c r="N195" s="140">
        <f t="shared" si="61"/>
        <v>90</v>
      </c>
      <c r="O195" s="140">
        <f t="shared" si="62"/>
        <v>90</v>
      </c>
      <c r="P195" s="141">
        <f>'BH Failure Data (WQT &amp; Repair)'!I159+'BH Failure Data (WQT &amp; Repair)'!J159</f>
        <v>0</v>
      </c>
      <c r="Q195" s="142">
        <f t="shared" si="85"/>
        <v>82500</v>
      </c>
      <c r="R195" s="142">
        <v>27000</v>
      </c>
      <c r="S195" s="142">
        <f t="shared" si="86"/>
        <v>109500</v>
      </c>
    </row>
    <row r="196" spans="1:19">
      <c r="A196" s="331"/>
      <c r="B196" s="19" t="s">
        <v>536</v>
      </c>
      <c r="C196" s="3" t="s">
        <v>537</v>
      </c>
      <c r="D196" s="174">
        <v>43718</v>
      </c>
      <c r="E196" s="14" t="s">
        <v>38</v>
      </c>
      <c r="F196" s="103" t="s">
        <v>538</v>
      </c>
      <c r="G196" s="103" t="s">
        <v>539</v>
      </c>
      <c r="H196" s="316">
        <f>'HH Lists'!E160</f>
        <v>462</v>
      </c>
      <c r="I196" s="319">
        <f t="shared" si="84"/>
        <v>300</v>
      </c>
      <c r="J196" s="7"/>
      <c r="K196" s="140">
        <f t="shared" si="59"/>
        <v>275</v>
      </c>
      <c r="L196" s="140">
        <f t="shared" si="60"/>
        <v>275</v>
      </c>
      <c r="M196" s="141">
        <f>'BH Failure Data (WQT &amp; Repair)'!G160+'BH Failure Data (WQT &amp; Repair)'!H160</f>
        <v>0</v>
      </c>
      <c r="N196" s="140">
        <f t="shared" si="61"/>
        <v>90</v>
      </c>
      <c r="O196" s="140">
        <f t="shared" si="62"/>
        <v>90</v>
      </c>
      <c r="P196" s="141">
        <f>'BH Failure Data (WQT &amp; Repair)'!I160+'BH Failure Data (WQT &amp; Repair)'!J160</f>
        <v>0</v>
      </c>
      <c r="Q196" s="142">
        <f t="shared" si="85"/>
        <v>82500</v>
      </c>
      <c r="R196" s="142">
        <v>27000</v>
      </c>
      <c r="S196" s="142">
        <f t="shared" si="86"/>
        <v>109500</v>
      </c>
    </row>
    <row r="197" spans="1:19">
      <c r="A197" s="331"/>
      <c r="B197" s="19" t="s">
        <v>540</v>
      </c>
      <c r="C197" s="3" t="s">
        <v>541</v>
      </c>
      <c r="D197" s="174">
        <v>43722</v>
      </c>
      <c r="E197" s="14" t="s">
        <v>38</v>
      </c>
      <c r="F197" s="106" t="s">
        <v>542</v>
      </c>
      <c r="G197" s="106" t="s">
        <v>543</v>
      </c>
      <c r="H197" s="316">
        <f>'HH Lists'!E161</f>
        <v>311</v>
      </c>
      <c r="I197" s="319">
        <f t="shared" si="84"/>
        <v>300</v>
      </c>
      <c r="J197" s="7"/>
      <c r="K197" s="140">
        <f t="shared" ref="K197:K209" si="87">($V$4-$V$7)+1</f>
        <v>275</v>
      </c>
      <c r="L197" s="140">
        <f t="shared" ref="L197:L209" si="88">K197-M197</f>
        <v>275</v>
      </c>
      <c r="M197" s="141">
        <f>'BH Failure Data (WQT &amp; Repair)'!G161+'BH Failure Data (WQT &amp; Repair)'!H161</f>
        <v>0</v>
      </c>
      <c r="N197" s="140">
        <f t="shared" ref="N197:N209" si="89">($V$8-$V$5)+1</f>
        <v>90</v>
      </c>
      <c r="O197" s="140">
        <f t="shared" ref="O197:O209" si="90">N197-P197</f>
        <v>90</v>
      </c>
      <c r="P197" s="141">
        <f>'BH Failure Data (WQT &amp; Repair)'!I161+'BH Failure Data (WQT &amp; Repair)'!J161</f>
        <v>0</v>
      </c>
      <c r="Q197" s="142">
        <f t="shared" si="85"/>
        <v>82500</v>
      </c>
      <c r="R197" s="142">
        <v>27000</v>
      </c>
      <c r="S197" s="142">
        <f t="shared" si="86"/>
        <v>109500</v>
      </c>
    </row>
    <row r="198" spans="1:19" ht="15.75" thickBot="1">
      <c r="A198" s="332"/>
      <c r="B198" s="19" t="s">
        <v>544</v>
      </c>
      <c r="C198" s="3" t="s">
        <v>545</v>
      </c>
      <c r="D198" s="174">
        <v>43723</v>
      </c>
      <c r="E198" s="14" t="s">
        <v>38</v>
      </c>
      <c r="F198" s="229" t="s">
        <v>546</v>
      </c>
      <c r="G198" s="229" t="s">
        <v>547</v>
      </c>
      <c r="H198" s="316">
        <f>'HH Lists'!E162</f>
        <v>635</v>
      </c>
      <c r="I198" s="319">
        <f t="shared" si="84"/>
        <v>300</v>
      </c>
      <c r="J198" s="7"/>
      <c r="K198" s="140">
        <f t="shared" si="87"/>
        <v>275</v>
      </c>
      <c r="L198" s="140">
        <f t="shared" si="88"/>
        <v>275</v>
      </c>
      <c r="M198" s="141">
        <f>'BH Failure Data (WQT &amp; Repair)'!G162+'BH Failure Data (WQT &amp; Repair)'!H162</f>
        <v>0</v>
      </c>
      <c r="N198" s="140">
        <f t="shared" si="89"/>
        <v>90</v>
      </c>
      <c r="O198" s="140">
        <f t="shared" si="90"/>
        <v>90</v>
      </c>
      <c r="P198" s="141">
        <f>'BH Failure Data (WQT &amp; Repair)'!I162+'BH Failure Data (WQT &amp; Repair)'!J162</f>
        <v>0</v>
      </c>
      <c r="Q198" s="142">
        <f t="shared" si="85"/>
        <v>82500</v>
      </c>
      <c r="R198" s="142">
        <v>27000</v>
      </c>
      <c r="S198" s="142">
        <f t="shared" si="86"/>
        <v>109500</v>
      </c>
    </row>
    <row r="199" spans="1:19">
      <c r="H199" s="150">
        <f>SUM(H191:H198)</f>
        <v>3516</v>
      </c>
      <c r="I199" s="150">
        <f>SUM(I191:I198)</f>
        <v>2311</v>
      </c>
      <c r="Q199" s="150">
        <f>SUM(Q191:Q198)</f>
        <v>553025</v>
      </c>
      <c r="R199" s="150">
        <f>SUM(R191:R198)</f>
        <v>216000</v>
      </c>
      <c r="S199" s="150">
        <f>SUM(S191:S198)</f>
        <v>769025</v>
      </c>
    </row>
    <row r="200" spans="1:19" ht="15.75" thickBot="1"/>
    <row r="201" spans="1:19">
      <c r="A201" s="330" t="s">
        <v>548</v>
      </c>
      <c r="B201" s="16" t="s">
        <v>549</v>
      </c>
      <c r="C201" s="3" t="s">
        <v>550</v>
      </c>
      <c r="D201" s="174">
        <v>43719</v>
      </c>
      <c r="E201" s="14" t="s">
        <v>38</v>
      </c>
      <c r="F201" s="229" t="s">
        <v>551</v>
      </c>
      <c r="G201" s="229" t="s">
        <v>552</v>
      </c>
      <c r="H201" s="316">
        <f>'HH Lists'!E163</f>
        <v>306</v>
      </c>
      <c r="I201" s="319">
        <f t="shared" ref="I201:I209" si="91">IF(H201&gt;300,300,H201)</f>
        <v>300</v>
      </c>
      <c r="J201" s="7"/>
      <c r="K201" s="140">
        <f t="shared" si="87"/>
        <v>275</v>
      </c>
      <c r="L201" s="140">
        <f t="shared" si="88"/>
        <v>275</v>
      </c>
      <c r="M201" s="141">
        <f>'BH Failure Data (WQT &amp; Repair)'!G163+'BH Failure Data (WQT &amp; Repair)'!H163</f>
        <v>0</v>
      </c>
      <c r="N201" s="140">
        <f t="shared" si="89"/>
        <v>90</v>
      </c>
      <c r="O201" s="140">
        <f t="shared" si="90"/>
        <v>90</v>
      </c>
      <c r="P201" s="141">
        <f>'BH Failure Data (WQT &amp; Repair)'!I163+'BH Failure Data (WQT &amp; Repair)'!J163</f>
        <v>0</v>
      </c>
      <c r="Q201" s="142">
        <f t="shared" ref="Q201:Q209" si="92">I201*L201</f>
        <v>82500</v>
      </c>
      <c r="R201" s="142">
        <v>27000</v>
      </c>
      <c r="S201" s="142">
        <f t="shared" ref="S201:S203" si="93">Q201+R201</f>
        <v>109500</v>
      </c>
    </row>
    <row r="202" spans="1:19">
      <c r="A202" s="331"/>
      <c r="B202" s="19" t="s">
        <v>553</v>
      </c>
      <c r="C202" s="3" t="s">
        <v>554</v>
      </c>
      <c r="D202" s="174">
        <v>43719</v>
      </c>
      <c r="E202" s="14" t="s">
        <v>38</v>
      </c>
      <c r="F202" s="229" t="s">
        <v>555</v>
      </c>
      <c r="G202" s="229" t="s">
        <v>556</v>
      </c>
      <c r="H202" s="316">
        <f>'HH Lists'!E164</f>
        <v>306</v>
      </c>
      <c r="I202" s="319">
        <f t="shared" si="91"/>
        <v>300</v>
      </c>
      <c r="J202" s="7"/>
      <c r="K202" s="140">
        <f t="shared" si="87"/>
        <v>275</v>
      </c>
      <c r="L202" s="140">
        <f t="shared" si="88"/>
        <v>275</v>
      </c>
      <c r="M202" s="141">
        <f>'BH Failure Data (WQT &amp; Repair)'!G164+'BH Failure Data (WQT &amp; Repair)'!H164</f>
        <v>0</v>
      </c>
      <c r="N202" s="140">
        <f t="shared" si="89"/>
        <v>90</v>
      </c>
      <c r="O202" s="140">
        <f t="shared" si="90"/>
        <v>90</v>
      </c>
      <c r="P202" s="141">
        <f>'BH Failure Data (WQT &amp; Repair)'!I164+'BH Failure Data (WQT &amp; Repair)'!J164</f>
        <v>0</v>
      </c>
      <c r="Q202" s="142">
        <f t="shared" si="92"/>
        <v>82500</v>
      </c>
      <c r="R202" s="142">
        <v>27000</v>
      </c>
      <c r="S202" s="142">
        <f t="shared" si="93"/>
        <v>109500</v>
      </c>
    </row>
    <row r="203" spans="1:19">
      <c r="A203" s="331"/>
      <c r="B203" s="19" t="s">
        <v>557</v>
      </c>
      <c r="C203" s="3" t="s">
        <v>558</v>
      </c>
      <c r="D203" s="174">
        <v>43718</v>
      </c>
      <c r="E203" s="14" t="s">
        <v>38</v>
      </c>
      <c r="F203" s="229" t="s">
        <v>559</v>
      </c>
      <c r="G203" s="229" t="s">
        <v>560</v>
      </c>
      <c r="H203" s="316">
        <f>'HH Lists'!E165</f>
        <v>391</v>
      </c>
      <c r="I203" s="319">
        <f t="shared" si="91"/>
        <v>300</v>
      </c>
      <c r="J203" s="7"/>
      <c r="K203" s="140">
        <f t="shared" si="87"/>
        <v>275</v>
      </c>
      <c r="L203" s="140">
        <f t="shared" si="88"/>
        <v>275</v>
      </c>
      <c r="M203" s="141">
        <f>'BH Failure Data (WQT &amp; Repair)'!G165+'BH Failure Data (WQT &amp; Repair)'!H165</f>
        <v>0</v>
      </c>
      <c r="N203" s="140">
        <f t="shared" si="89"/>
        <v>90</v>
      </c>
      <c r="O203" s="140">
        <f t="shared" si="90"/>
        <v>90</v>
      </c>
      <c r="P203" s="141">
        <f>'BH Failure Data (WQT &amp; Repair)'!I165+'BH Failure Data (WQT &amp; Repair)'!J165</f>
        <v>0</v>
      </c>
      <c r="Q203" s="142">
        <f t="shared" si="92"/>
        <v>82500</v>
      </c>
      <c r="R203" s="142">
        <v>27000</v>
      </c>
      <c r="S203" s="142">
        <f t="shared" si="93"/>
        <v>109500</v>
      </c>
    </row>
    <row r="204" spans="1:19">
      <c r="A204" s="331"/>
      <c r="B204" s="224" t="s">
        <v>561</v>
      </c>
      <c r="C204" s="12" t="s">
        <v>562</v>
      </c>
      <c r="D204" s="225">
        <v>43724</v>
      </c>
      <c r="E204" s="226" t="s">
        <v>38</v>
      </c>
      <c r="F204" s="228"/>
      <c r="G204" s="228"/>
      <c r="H204" s="227"/>
      <c r="I204" s="227"/>
      <c r="J204" s="7"/>
      <c r="K204" s="224"/>
      <c r="L204" s="224"/>
      <c r="M204" s="311"/>
      <c r="N204" s="224"/>
      <c r="O204" s="224"/>
      <c r="P204" s="311"/>
      <c r="Q204" s="311"/>
      <c r="R204" s="311"/>
      <c r="S204" s="311"/>
    </row>
    <row r="205" spans="1:19">
      <c r="A205" s="331"/>
      <c r="B205" s="19" t="s">
        <v>563</v>
      </c>
      <c r="C205" s="3" t="s">
        <v>564</v>
      </c>
      <c r="D205" s="174">
        <v>43718</v>
      </c>
      <c r="E205" s="14" t="s">
        <v>38</v>
      </c>
      <c r="F205" s="229" t="s">
        <v>565</v>
      </c>
      <c r="G205" s="229" t="s">
        <v>566</v>
      </c>
      <c r="H205" s="316">
        <f>'HH Lists'!E167</f>
        <v>349</v>
      </c>
      <c r="I205" s="319">
        <f t="shared" si="91"/>
        <v>300</v>
      </c>
      <c r="J205" s="7"/>
      <c r="K205" s="140">
        <f t="shared" si="87"/>
        <v>275</v>
      </c>
      <c r="L205" s="140">
        <f t="shared" si="88"/>
        <v>0</v>
      </c>
      <c r="M205" s="141">
        <f>'BH Failure Data (WQT &amp; Repair)'!G167+'BH Failure Data (WQT &amp; Repair)'!H167</f>
        <v>275</v>
      </c>
      <c r="N205" s="140">
        <f t="shared" si="89"/>
        <v>90</v>
      </c>
      <c r="O205" s="140">
        <f t="shared" si="90"/>
        <v>0</v>
      </c>
      <c r="P205" s="141">
        <f>'BH Failure Data (WQT &amp; Repair)'!I167+'BH Failure Data (WQT &amp; Repair)'!J167</f>
        <v>90</v>
      </c>
      <c r="Q205" s="142">
        <f t="shared" si="92"/>
        <v>0</v>
      </c>
      <c r="R205" s="142">
        <v>27000</v>
      </c>
      <c r="S205" s="142">
        <f t="shared" ref="S205" si="94">Q205+R205</f>
        <v>27000</v>
      </c>
    </row>
    <row r="206" spans="1:19">
      <c r="A206" s="331"/>
      <c r="B206" s="224" t="s">
        <v>567</v>
      </c>
      <c r="C206" s="12" t="s">
        <v>568</v>
      </c>
      <c r="D206" s="225">
        <v>43724</v>
      </c>
      <c r="E206" s="226" t="s">
        <v>38</v>
      </c>
      <c r="F206" s="230" t="s">
        <v>569</v>
      </c>
      <c r="G206" s="230" t="s">
        <v>570</v>
      </c>
      <c r="H206" s="227"/>
      <c r="I206" s="227"/>
      <c r="J206" s="7"/>
      <c r="K206" s="224"/>
      <c r="L206" s="224"/>
      <c r="M206" s="311"/>
      <c r="N206" s="224"/>
      <c r="O206" s="224"/>
      <c r="P206" s="311"/>
      <c r="Q206" s="311"/>
      <c r="R206" s="311"/>
      <c r="S206" s="311"/>
    </row>
    <row r="207" spans="1:19">
      <c r="A207" s="331"/>
      <c r="B207" s="19" t="s">
        <v>571</v>
      </c>
      <c r="C207" s="3" t="s">
        <v>572</v>
      </c>
      <c r="D207" s="174">
        <v>43720</v>
      </c>
      <c r="E207" s="14" t="s">
        <v>38</v>
      </c>
      <c r="F207" s="229" t="s">
        <v>573</v>
      </c>
      <c r="G207" s="229" t="s">
        <v>574</v>
      </c>
      <c r="H207" s="316">
        <f>'HH Lists'!E169</f>
        <v>500</v>
      </c>
      <c r="I207" s="319">
        <f t="shared" si="91"/>
        <v>300</v>
      </c>
      <c r="J207" s="7"/>
      <c r="K207" s="140">
        <f t="shared" si="87"/>
        <v>275</v>
      </c>
      <c r="L207" s="140">
        <f t="shared" si="88"/>
        <v>275</v>
      </c>
      <c r="M207" s="141">
        <f>'BH Failure Data (WQT &amp; Repair)'!G169+'BH Failure Data (WQT &amp; Repair)'!H169</f>
        <v>0</v>
      </c>
      <c r="N207" s="140">
        <f t="shared" si="89"/>
        <v>90</v>
      </c>
      <c r="O207" s="140">
        <f t="shared" si="90"/>
        <v>90</v>
      </c>
      <c r="P207" s="141">
        <f>'BH Failure Data (WQT &amp; Repair)'!I169+'BH Failure Data (WQT &amp; Repair)'!J169</f>
        <v>0</v>
      </c>
      <c r="Q207" s="142">
        <f t="shared" si="92"/>
        <v>82500</v>
      </c>
      <c r="R207" s="142">
        <v>27000</v>
      </c>
      <c r="S207" s="142">
        <f t="shared" ref="S207:S209" si="95">Q207+R207</f>
        <v>109500</v>
      </c>
    </row>
    <row r="208" spans="1:19">
      <c r="A208" s="331"/>
      <c r="B208" s="19" t="s">
        <v>575</v>
      </c>
      <c r="C208" s="3" t="s">
        <v>576</v>
      </c>
      <c r="D208" s="174">
        <v>43724</v>
      </c>
      <c r="E208" s="14" t="s">
        <v>38</v>
      </c>
      <c r="F208" s="229" t="s">
        <v>577</v>
      </c>
      <c r="G208" s="229" t="s">
        <v>578</v>
      </c>
      <c r="H208" s="316">
        <f>'HH Lists'!E170</f>
        <v>383</v>
      </c>
      <c r="I208" s="319">
        <f t="shared" si="91"/>
        <v>300</v>
      </c>
      <c r="J208" s="7"/>
      <c r="K208" s="140">
        <f t="shared" si="87"/>
        <v>275</v>
      </c>
      <c r="L208" s="140">
        <f t="shared" si="88"/>
        <v>275</v>
      </c>
      <c r="M208" s="141">
        <f>'BH Failure Data (WQT &amp; Repair)'!G170+'BH Failure Data (WQT &amp; Repair)'!H170</f>
        <v>0</v>
      </c>
      <c r="N208" s="140">
        <f t="shared" si="89"/>
        <v>90</v>
      </c>
      <c r="O208" s="140">
        <f t="shared" si="90"/>
        <v>90</v>
      </c>
      <c r="P208" s="141">
        <f>'BH Failure Data (WQT &amp; Repair)'!I170+'BH Failure Data (WQT &amp; Repair)'!J170</f>
        <v>0</v>
      </c>
      <c r="Q208" s="142">
        <f t="shared" si="92"/>
        <v>82500</v>
      </c>
      <c r="R208" s="142">
        <v>27000</v>
      </c>
      <c r="S208" s="142">
        <f t="shared" si="95"/>
        <v>109500</v>
      </c>
    </row>
    <row r="209" spans="1:19" ht="15.75" thickBot="1">
      <c r="A209" s="332"/>
      <c r="B209" s="19" t="s">
        <v>579</v>
      </c>
      <c r="C209" s="3" t="s">
        <v>580</v>
      </c>
      <c r="D209" s="174">
        <v>43722</v>
      </c>
      <c r="E209" s="14" t="s">
        <v>38</v>
      </c>
      <c r="F209" s="103" t="s">
        <v>581</v>
      </c>
      <c r="G209" s="103" t="s">
        <v>582</v>
      </c>
      <c r="H209" s="316">
        <f>'HH Lists'!E171</f>
        <v>500</v>
      </c>
      <c r="I209" s="319">
        <f t="shared" si="91"/>
        <v>300</v>
      </c>
      <c r="J209" s="7"/>
      <c r="K209" s="140">
        <f t="shared" si="87"/>
        <v>275</v>
      </c>
      <c r="L209" s="140">
        <f t="shared" si="88"/>
        <v>275</v>
      </c>
      <c r="M209" s="141">
        <f>'BH Failure Data (WQT &amp; Repair)'!G171+'BH Failure Data (WQT &amp; Repair)'!H171</f>
        <v>0</v>
      </c>
      <c r="N209" s="140">
        <f t="shared" si="89"/>
        <v>90</v>
      </c>
      <c r="O209" s="140">
        <f t="shared" si="90"/>
        <v>90</v>
      </c>
      <c r="P209" s="141">
        <f>'BH Failure Data (WQT &amp; Repair)'!I171+'BH Failure Data (WQT &amp; Repair)'!J171</f>
        <v>0</v>
      </c>
      <c r="Q209" s="142">
        <f t="shared" si="92"/>
        <v>82500</v>
      </c>
      <c r="R209" s="142">
        <v>27000</v>
      </c>
      <c r="S209" s="142">
        <f t="shared" si="95"/>
        <v>109500</v>
      </c>
    </row>
    <row r="210" spans="1:19">
      <c r="H210" s="150">
        <f>SUM(H201:H209)</f>
        <v>2735</v>
      </c>
      <c r="I210" s="150">
        <f>SUM(I201:I209)</f>
        <v>2100</v>
      </c>
      <c r="Q210" s="150">
        <f>SUM(Q201:Q209)</f>
        <v>495000</v>
      </c>
      <c r="R210" s="150">
        <f>SUM(R201:R209)</f>
        <v>189000</v>
      </c>
      <c r="S210" s="150">
        <f>SUM(S201:S209)</f>
        <v>684000</v>
      </c>
    </row>
    <row r="211" spans="1:19">
      <c r="A211" s="8" t="s">
        <v>826</v>
      </c>
      <c r="C211" s="8">
        <f>168-5</f>
        <v>163</v>
      </c>
    </row>
    <row r="212" spans="1:19">
      <c r="G212" s="151" t="s">
        <v>727</v>
      </c>
      <c r="H212" s="152">
        <f>SUM(H210+H199+H189+H177+H167+H157+H147+H137+H127+H117+H107+H98+H86+H73+H63+H56+H48+H37+H26+H14)</f>
        <v>67626</v>
      </c>
      <c r="I212" s="152">
        <f>SUM(I210+I199+I189+I177+I167+I157+I147+I137+I127+I117+I107+I98+I86+I73+I63+I56+I48+I37+I26+I14)</f>
        <v>46771</v>
      </c>
      <c r="Q212" s="152">
        <f>SUM(Q210+Q199+Q189+Q177+Q167+Q157+Q147+Q137+Q127+Q117+Q107+Q98+Q86+Q73+Q63+Q56+Q48+Q37+Q26+Q14)</f>
        <v>9352466</v>
      </c>
      <c r="R212" s="152">
        <f>SUM(R210+R199+R189+R177+R167+R157+R147+R137+R127+R117+R107+R98+R86+R73+R63+R56+R48+R37+R26+R14)</f>
        <v>3046792</v>
      </c>
      <c r="S212" s="152">
        <f>SUM(S210+S199+S189+S177+S167+S157+S147+S137+S127+S117+S107+S98+S86+S73+S63+S56+S48+S37+S26+S14)</f>
        <v>12399258</v>
      </c>
    </row>
  </sheetData>
  <mergeCells count="24">
    <mergeCell ref="A179:A188"/>
    <mergeCell ref="A191:A198"/>
    <mergeCell ref="A201:A209"/>
    <mergeCell ref="A119:A126"/>
    <mergeCell ref="A129:A136"/>
    <mergeCell ref="A139:A146"/>
    <mergeCell ref="A159:A166"/>
    <mergeCell ref="A169:A176"/>
    <mergeCell ref="B1:I1"/>
    <mergeCell ref="K1:P1"/>
    <mergeCell ref="Q1:S1"/>
    <mergeCell ref="U13:V13"/>
    <mergeCell ref="A149:A156"/>
    <mergeCell ref="A4:A13"/>
    <mergeCell ref="A16:A25"/>
    <mergeCell ref="A28:A36"/>
    <mergeCell ref="A39:A47"/>
    <mergeCell ref="A50:A55"/>
    <mergeCell ref="A58:A62"/>
    <mergeCell ref="A65:A72"/>
    <mergeCell ref="A75:A85"/>
    <mergeCell ref="A88:A97"/>
    <mergeCell ref="A100:A106"/>
    <mergeCell ref="A109:A116"/>
  </mergeCells>
  <conditionalFormatting sqref="C4:C13">
    <cfRule type="duplicateValues" dxfId="262" priority="247"/>
  </conditionalFormatting>
  <conditionalFormatting sqref="C16:C25">
    <cfRule type="duplicateValues" dxfId="261" priority="245"/>
  </conditionalFormatting>
  <conditionalFormatting sqref="C28:C36">
    <cfRule type="duplicateValues" dxfId="260" priority="242"/>
  </conditionalFormatting>
  <conditionalFormatting sqref="C39:C47">
    <cfRule type="duplicateValues" dxfId="259" priority="241"/>
  </conditionalFormatting>
  <conditionalFormatting sqref="C50:C55">
    <cfRule type="duplicateValues" dxfId="258" priority="234"/>
  </conditionalFormatting>
  <conditionalFormatting sqref="C58:C62">
    <cfRule type="duplicateValues" dxfId="257" priority="232"/>
  </conditionalFormatting>
  <conditionalFormatting sqref="C65:C72">
    <cfRule type="duplicateValues" dxfId="256" priority="230"/>
  </conditionalFormatting>
  <conditionalFormatting sqref="C75:C85">
    <cfRule type="duplicateValues" dxfId="255" priority="228"/>
  </conditionalFormatting>
  <conditionalFormatting sqref="C88:C97">
    <cfRule type="duplicateValues" dxfId="254" priority="226"/>
  </conditionalFormatting>
  <conditionalFormatting sqref="C100:C104 C106">
    <cfRule type="duplicateValues" dxfId="253" priority="214"/>
  </conditionalFormatting>
  <conditionalFormatting sqref="C105">
    <cfRule type="duplicateValues" dxfId="252" priority="213"/>
  </conditionalFormatting>
  <conditionalFormatting sqref="C109:C116">
    <cfRule type="duplicateValues" dxfId="251" priority="211"/>
  </conditionalFormatting>
  <conditionalFormatting sqref="C119:C126">
    <cfRule type="duplicateValues" dxfId="250" priority="209"/>
  </conditionalFormatting>
  <conditionalFormatting sqref="C129:C136">
    <cfRule type="duplicateValues" dxfId="249" priority="207"/>
  </conditionalFormatting>
  <conditionalFormatting sqref="C139:C146">
    <cfRule type="duplicateValues" dxfId="248" priority="205"/>
  </conditionalFormatting>
  <conditionalFormatting sqref="C149:C156">
    <cfRule type="duplicateValues" dxfId="247" priority="203"/>
  </conditionalFormatting>
  <conditionalFormatting sqref="C159:C166">
    <cfRule type="duplicateValues" dxfId="246" priority="201"/>
  </conditionalFormatting>
  <conditionalFormatting sqref="C169:C176">
    <cfRule type="duplicateValues" dxfId="245" priority="199"/>
  </conditionalFormatting>
  <conditionalFormatting sqref="C179:C188">
    <cfRule type="duplicateValues" dxfId="244" priority="197"/>
  </conditionalFormatting>
  <conditionalFormatting sqref="C191:C198">
    <cfRule type="duplicateValues" dxfId="243" priority="182"/>
  </conditionalFormatting>
  <conditionalFormatting sqref="C201:C209">
    <cfRule type="duplicateValues" dxfId="242" priority="180"/>
  </conditionalFormatting>
  <conditionalFormatting sqref="G5 G7 G13">
    <cfRule type="duplicateValues" dxfId="241" priority="177"/>
  </conditionalFormatting>
  <conditionalFormatting sqref="F7:G7 F13:G13 F5">
    <cfRule type="duplicateValues" dxfId="240" priority="176"/>
  </conditionalFormatting>
  <conditionalFormatting sqref="F4:G4">
    <cfRule type="duplicateValues" dxfId="239" priority="175"/>
  </conditionalFormatting>
  <conditionalFormatting sqref="F4 F7:F12">
    <cfRule type="duplicateValues" dxfId="238" priority="178"/>
  </conditionalFormatting>
  <conditionalFormatting sqref="G4 G7:G12">
    <cfRule type="duplicateValues" dxfId="237" priority="179"/>
  </conditionalFormatting>
  <conditionalFormatting sqref="G16:G25">
    <cfRule type="duplicateValues" dxfId="236" priority="171"/>
  </conditionalFormatting>
  <conditionalFormatting sqref="F22:F23 F24:G25 F16:G21">
    <cfRule type="duplicateValues" dxfId="235" priority="172"/>
  </conditionalFormatting>
  <conditionalFormatting sqref="F24:F25 F16:F20">
    <cfRule type="duplicateValues" dxfId="234" priority="173"/>
  </conditionalFormatting>
  <conditionalFormatting sqref="G24:G25 G16:G20">
    <cfRule type="duplicateValues" dxfId="233" priority="174"/>
  </conditionalFormatting>
  <conditionalFormatting sqref="G33">
    <cfRule type="duplicateValues" dxfId="232" priority="166"/>
  </conditionalFormatting>
  <conditionalFormatting sqref="F33">
    <cfRule type="duplicateValues" dxfId="231" priority="165"/>
  </conditionalFormatting>
  <conditionalFormatting sqref="G28:G32 G36 G34">
    <cfRule type="duplicateValues" dxfId="230" priority="167"/>
  </conditionalFormatting>
  <conditionalFormatting sqref="F28:F32 F36 F34">
    <cfRule type="duplicateValues" dxfId="229" priority="168"/>
  </conditionalFormatting>
  <conditionalFormatting sqref="F28:F36">
    <cfRule type="duplicateValues" dxfId="228" priority="169"/>
  </conditionalFormatting>
  <conditionalFormatting sqref="G28:G36">
    <cfRule type="duplicateValues" dxfId="227" priority="170"/>
  </conditionalFormatting>
  <conditionalFormatting sqref="G39:G42 G47">
    <cfRule type="duplicateValues" dxfId="226" priority="162"/>
  </conditionalFormatting>
  <conditionalFormatting sqref="F47:G47 F42 F39:G41">
    <cfRule type="duplicateValues" dxfId="225" priority="161"/>
  </conditionalFormatting>
  <conditionalFormatting sqref="F39:F44 F47">
    <cfRule type="duplicateValues" dxfId="224" priority="163"/>
  </conditionalFormatting>
  <conditionalFormatting sqref="G39:G44 G47">
    <cfRule type="duplicateValues" dxfId="223" priority="164"/>
  </conditionalFormatting>
  <conditionalFormatting sqref="G54">
    <cfRule type="duplicateValues" dxfId="222" priority="158"/>
  </conditionalFormatting>
  <conditionalFormatting sqref="F54:G54">
    <cfRule type="duplicateValues" dxfId="221" priority="157"/>
  </conditionalFormatting>
  <conditionalFormatting sqref="F50:F51 F54:F55">
    <cfRule type="duplicateValues" dxfId="220" priority="159"/>
  </conditionalFormatting>
  <conditionalFormatting sqref="G50:G51 G54:G55">
    <cfRule type="duplicateValues" dxfId="219" priority="160"/>
  </conditionalFormatting>
  <conditionalFormatting sqref="G62">
    <cfRule type="duplicateValues" dxfId="218" priority="154"/>
  </conditionalFormatting>
  <conditionalFormatting sqref="F62:G62">
    <cfRule type="duplicateValues" dxfId="217" priority="153"/>
  </conditionalFormatting>
  <conditionalFormatting sqref="F58:F59 F62">
    <cfRule type="duplicateValues" dxfId="216" priority="155"/>
  </conditionalFormatting>
  <conditionalFormatting sqref="G58:G59 G62">
    <cfRule type="duplicateValues" dxfId="215" priority="156"/>
  </conditionalFormatting>
  <conditionalFormatting sqref="G69">
    <cfRule type="duplicateValues" dxfId="214" priority="150"/>
  </conditionalFormatting>
  <conditionalFormatting sqref="F69:G69">
    <cfRule type="duplicateValues" dxfId="213" priority="149"/>
  </conditionalFormatting>
  <conditionalFormatting sqref="F65:F66 F69">
    <cfRule type="duplicateValues" dxfId="212" priority="151"/>
  </conditionalFormatting>
  <conditionalFormatting sqref="G65:G66 G69">
    <cfRule type="duplicateValues" dxfId="211" priority="152"/>
  </conditionalFormatting>
  <conditionalFormatting sqref="G79">
    <cfRule type="duplicateValues" dxfId="210" priority="146"/>
  </conditionalFormatting>
  <conditionalFormatting sqref="F79:G79">
    <cfRule type="duplicateValues" dxfId="209" priority="145"/>
  </conditionalFormatting>
  <conditionalFormatting sqref="F75:F76 F83:F84 F79:F81">
    <cfRule type="duplicateValues" dxfId="208" priority="147"/>
  </conditionalFormatting>
  <conditionalFormatting sqref="G75:G76 G83:G84 G79:G81">
    <cfRule type="duplicateValues" dxfId="207" priority="148"/>
  </conditionalFormatting>
  <conditionalFormatting sqref="G92">
    <cfRule type="duplicateValues" dxfId="206" priority="142"/>
  </conditionalFormatting>
  <conditionalFormatting sqref="F92:G92">
    <cfRule type="duplicateValues" dxfId="205" priority="141"/>
  </conditionalFormatting>
  <conditionalFormatting sqref="F96:F97 F92:F93">
    <cfRule type="duplicateValues" dxfId="204" priority="143"/>
  </conditionalFormatting>
  <conditionalFormatting sqref="G96:G97 G92:G93">
    <cfRule type="duplicateValues" dxfId="203" priority="144"/>
  </conditionalFormatting>
  <conditionalFormatting sqref="F94">
    <cfRule type="duplicateValues" dxfId="202" priority="139"/>
  </conditionalFormatting>
  <conditionalFormatting sqref="G94">
    <cfRule type="duplicateValues" dxfId="201" priority="140"/>
  </conditionalFormatting>
  <conditionalFormatting sqref="F88:F89">
    <cfRule type="duplicateValues" dxfId="200" priority="137"/>
  </conditionalFormatting>
  <conditionalFormatting sqref="G88:G89">
    <cfRule type="duplicateValues" dxfId="199" priority="138"/>
  </conditionalFormatting>
  <conditionalFormatting sqref="G104">
    <cfRule type="duplicateValues" dxfId="198" priority="134"/>
  </conditionalFormatting>
  <conditionalFormatting sqref="F104:G104">
    <cfRule type="duplicateValues" dxfId="197" priority="133"/>
  </conditionalFormatting>
  <conditionalFormatting sqref="F100:F101 F104:F106">
    <cfRule type="duplicateValues" dxfId="196" priority="135"/>
  </conditionalFormatting>
  <conditionalFormatting sqref="G100:G101 G104:G106">
    <cfRule type="duplicateValues" dxfId="195" priority="136"/>
  </conditionalFormatting>
  <conditionalFormatting sqref="F102">
    <cfRule type="duplicateValues" dxfId="194" priority="131"/>
  </conditionalFormatting>
  <conditionalFormatting sqref="G102">
    <cfRule type="duplicateValues" dxfId="193" priority="132"/>
  </conditionalFormatting>
  <conditionalFormatting sqref="G110:G112 G114:G115">
    <cfRule type="duplicateValues" dxfId="192" priority="128"/>
  </conditionalFormatting>
  <conditionalFormatting sqref="F114:G115 F112 F110:G111">
    <cfRule type="duplicateValues" dxfId="191" priority="127"/>
  </conditionalFormatting>
  <conditionalFormatting sqref="F111:G111 F112 F110 F114:F115">
    <cfRule type="duplicateValues" dxfId="190" priority="126"/>
  </conditionalFormatting>
  <conditionalFormatting sqref="F110:F115">
    <cfRule type="duplicateValues" dxfId="189" priority="129"/>
  </conditionalFormatting>
  <conditionalFormatting sqref="G110:G115">
    <cfRule type="duplicateValues" dxfId="188" priority="130"/>
  </conditionalFormatting>
  <conditionalFormatting sqref="G109">
    <cfRule type="duplicateValues" dxfId="187" priority="124"/>
  </conditionalFormatting>
  <conditionalFormatting sqref="G109">
    <cfRule type="duplicateValues" dxfId="186" priority="123"/>
  </conditionalFormatting>
  <conditionalFormatting sqref="G109">
    <cfRule type="duplicateValues" dxfId="185" priority="125"/>
  </conditionalFormatting>
  <conditionalFormatting sqref="F116">
    <cfRule type="duplicateValues" dxfId="184" priority="121"/>
  </conditionalFormatting>
  <conditionalFormatting sqref="G116">
    <cfRule type="duplicateValues" dxfId="183" priority="122"/>
  </conditionalFormatting>
  <conditionalFormatting sqref="G120:G122 G124:G125">
    <cfRule type="duplicateValues" dxfId="182" priority="118"/>
  </conditionalFormatting>
  <conditionalFormatting sqref="F124:G125 F122 F120:G121">
    <cfRule type="duplicateValues" dxfId="181" priority="117"/>
  </conditionalFormatting>
  <conditionalFormatting sqref="F121:G121 F122 F120 F124:F125">
    <cfRule type="duplicateValues" dxfId="180" priority="116"/>
  </conditionalFormatting>
  <conditionalFormatting sqref="F120:F125">
    <cfRule type="duplicateValues" dxfId="179" priority="119"/>
  </conditionalFormatting>
  <conditionalFormatting sqref="G120:G125">
    <cfRule type="duplicateValues" dxfId="178" priority="120"/>
  </conditionalFormatting>
  <conditionalFormatting sqref="G119">
    <cfRule type="duplicateValues" dxfId="177" priority="114"/>
  </conditionalFormatting>
  <conditionalFormatting sqref="G119">
    <cfRule type="duplicateValues" dxfId="176" priority="113"/>
  </conditionalFormatting>
  <conditionalFormatting sqref="G119">
    <cfRule type="duplicateValues" dxfId="175" priority="115"/>
  </conditionalFormatting>
  <conditionalFormatting sqref="F126">
    <cfRule type="duplicateValues" dxfId="174" priority="111"/>
  </conditionalFormatting>
  <conditionalFormatting sqref="G126">
    <cfRule type="duplicateValues" dxfId="173" priority="112"/>
  </conditionalFormatting>
  <conditionalFormatting sqref="G130:G132 G134:G135">
    <cfRule type="duplicateValues" dxfId="172" priority="108"/>
  </conditionalFormatting>
  <conditionalFormatting sqref="F134:G135 F132 F130:G131">
    <cfRule type="duplicateValues" dxfId="171" priority="107"/>
  </conditionalFormatting>
  <conditionalFormatting sqref="F131:G131 F132 F130 F134:F135">
    <cfRule type="duplicateValues" dxfId="170" priority="106"/>
  </conditionalFormatting>
  <conditionalFormatting sqref="F130:F135">
    <cfRule type="duplicateValues" dxfId="169" priority="109"/>
  </conditionalFormatting>
  <conditionalFormatting sqref="G130:G135">
    <cfRule type="duplicateValues" dxfId="168" priority="110"/>
  </conditionalFormatting>
  <conditionalFormatting sqref="G129">
    <cfRule type="duplicateValues" dxfId="167" priority="104"/>
  </conditionalFormatting>
  <conditionalFormatting sqref="G129">
    <cfRule type="duplicateValues" dxfId="166" priority="103"/>
  </conditionalFormatting>
  <conditionalFormatting sqref="G129">
    <cfRule type="duplicateValues" dxfId="165" priority="105"/>
  </conditionalFormatting>
  <conditionalFormatting sqref="F136">
    <cfRule type="duplicateValues" dxfId="164" priority="101"/>
  </conditionalFormatting>
  <conditionalFormatting sqref="G136">
    <cfRule type="duplicateValues" dxfId="163" priority="102"/>
  </conditionalFormatting>
  <conditionalFormatting sqref="G144:G145">
    <cfRule type="duplicateValues" dxfId="162" priority="100"/>
  </conditionalFormatting>
  <conditionalFormatting sqref="F142 F140:G141">
    <cfRule type="duplicateValues" dxfId="161" priority="99"/>
  </conditionalFormatting>
  <conditionalFormatting sqref="F142 F140 F144:F145">
    <cfRule type="duplicateValues" dxfId="160" priority="98"/>
  </conditionalFormatting>
  <conditionalFormatting sqref="G140:G142">
    <cfRule type="duplicateValues" dxfId="159" priority="95"/>
  </conditionalFormatting>
  <conditionalFormatting sqref="F144:G145">
    <cfRule type="duplicateValues" dxfId="158" priority="94"/>
  </conditionalFormatting>
  <conditionalFormatting sqref="F141:G141">
    <cfRule type="duplicateValues" dxfId="157" priority="93"/>
  </conditionalFormatting>
  <conditionalFormatting sqref="F140:F145">
    <cfRule type="duplicateValues" dxfId="156" priority="96"/>
  </conditionalFormatting>
  <conditionalFormatting sqref="G140:G145">
    <cfRule type="duplicateValues" dxfId="155" priority="97"/>
  </conditionalFormatting>
  <conditionalFormatting sqref="G139">
    <cfRule type="duplicateValues" dxfId="154" priority="91"/>
  </conditionalFormatting>
  <conditionalFormatting sqref="G139">
    <cfRule type="duplicateValues" dxfId="153" priority="90"/>
  </conditionalFormatting>
  <conditionalFormatting sqref="G139">
    <cfRule type="duplicateValues" dxfId="152" priority="92"/>
  </conditionalFormatting>
  <conditionalFormatting sqref="F146">
    <cfRule type="duplicateValues" dxfId="151" priority="88"/>
  </conditionalFormatting>
  <conditionalFormatting sqref="G146">
    <cfRule type="duplicateValues" dxfId="150" priority="89"/>
  </conditionalFormatting>
  <conditionalFormatting sqref="G154:G155">
    <cfRule type="duplicateValues" dxfId="149" priority="87"/>
  </conditionalFormatting>
  <conditionalFormatting sqref="F152 F150:G151">
    <cfRule type="duplicateValues" dxfId="148" priority="86"/>
  </conditionalFormatting>
  <conditionalFormatting sqref="F152 F150 F154:F155">
    <cfRule type="duplicateValues" dxfId="147" priority="85"/>
  </conditionalFormatting>
  <conditionalFormatting sqref="G150:G152">
    <cfRule type="duplicateValues" dxfId="146" priority="82"/>
  </conditionalFormatting>
  <conditionalFormatting sqref="F154:G155">
    <cfRule type="duplicateValues" dxfId="145" priority="81"/>
  </conditionalFormatting>
  <conditionalFormatting sqref="F151:G151">
    <cfRule type="duplicateValues" dxfId="144" priority="80"/>
  </conditionalFormatting>
  <conditionalFormatting sqref="F150:F156">
    <cfRule type="duplicateValues" dxfId="143" priority="83"/>
  </conditionalFormatting>
  <conditionalFormatting sqref="G150:G156">
    <cfRule type="duplicateValues" dxfId="142" priority="84"/>
  </conditionalFormatting>
  <conditionalFormatting sqref="G149">
    <cfRule type="duplicateValues" dxfId="141" priority="78"/>
  </conditionalFormatting>
  <conditionalFormatting sqref="G149">
    <cfRule type="duplicateValues" dxfId="140" priority="77"/>
  </conditionalFormatting>
  <conditionalFormatting sqref="G149">
    <cfRule type="duplicateValues" dxfId="139" priority="79"/>
  </conditionalFormatting>
  <conditionalFormatting sqref="G164:G165">
    <cfRule type="duplicateValues" dxfId="138" priority="76"/>
  </conditionalFormatting>
  <conditionalFormatting sqref="F162 F160:G161">
    <cfRule type="duplicateValues" dxfId="137" priority="75"/>
  </conditionalFormatting>
  <conditionalFormatting sqref="F162 F160 F164:F165">
    <cfRule type="duplicateValues" dxfId="136" priority="74"/>
  </conditionalFormatting>
  <conditionalFormatting sqref="G160:G162">
    <cfRule type="duplicateValues" dxfId="135" priority="71"/>
  </conditionalFormatting>
  <conditionalFormatting sqref="F164:G165">
    <cfRule type="duplicateValues" dxfId="134" priority="70"/>
  </conditionalFormatting>
  <conditionalFormatting sqref="F161:G161">
    <cfRule type="duplicateValues" dxfId="133" priority="69"/>
  </conditionalFormatting>
  <conditionalFormatting sqref="F160:F166">
    <cfRule type="duplicateValues" dxfId="132" priority="72"/>
  </conditionalFormatting>
  <conditionalFormatting sqref="G160:G166">
    <cfRule type="duplicateValues" dxfId="131" priority="73"/>
  </conditionalFormatting>
  <conditionalFormatting sqref="G159">
    <cfRule type="duplicateValues" dxfId="130" priority="67"/>
  </conditionalFormatting>
  <conditionalFormatting sqref="G159">
    <cfRule type="duplicateValues" dxfId="129" priority="66"/>
  </conditionalFormatting>
  <conditionalFormatting sqref="G159">
    <cfRule type="duplicateValues" dxfId="128" priority="68"/>
  </conditionalFormatting>
  <conditionalFormatting sqref="G174:G175">
    <cfRule type="duplicateValues" dxfId="127" priority="65"/>
  </conditionalFormatting>
  <conditionalFormatting sqref="F172 F170:G171">
    <cfRule type="duplicateValues" dxfId="126" priority="64"/>
  </conditionalFormatting>
  <conditionalFormatting sqref="F172 F170 F174:F175">
    <cfRule type="duplicateValues" dxfId="125" priority="63"/>
  </conditionalFormatting>
  <conditionalFormatting sqref="G170:G172">
    <cfRule type="duplicateValues" dxfId="124" priority="60"/>
  </conditionalFormatting>
  <conditionalFormatting sqref="F174:G175">
    <cfRule type="duplicateValues" dxfId="123" priority="59"/>
  </conditionalFormatting>
  <conditionalFormatting sqref="F171:G171">
    <cfRule type="duplicateValues" dxfId="122" priority="58"/>
  </conditionalFormatting>
  <conditionalFormatting sqref="F170:F176">
    <cfRule type="duplicateValues" dxfId="121" priority="61"/>
  </conditionalFormatting>
  <conditionalFormatting sqref="G170:G176">
    <cfRule type="duplicateValues" dxfId="120" priority="62"/>
  </conditionalFormatting>
  <conditionalFormatting sqref="G169">
    <cfRule type="duplicateValues" dxfId="119" priority="56"/>
  </conditionalFormatting>
  <conditionalFormatting sqref="G169">
    <cfRule type="duplicateValues" dxfId="118" priority="55"/>
  </conditionalFormatting>
  <conditionalFormatting sqref="G169">
    <cfRule type="duplicateValues" dxfId="117" priority="57"/>
  </conditionalFormatting>
  <conditionalFormatting sqref="G184:G185">
    <cfRule type="duplicateValues" dxfId="116" priority="54"/>
  </conditionalFormatting>
  <conditionalFormatting sqref="F182 F180:G181">
    <cfRule type="duplicateValues" dxfId="115" priority="53"/>
  </conditionalFormatting>
  <conditionalFormatting sqref="F182 F180 F184:F185">
    <cfRule type="duplicateValues" dxfId="114" priority="52"/>
  </conditionalFormatting>
  <conditionalFormatting sqref="G180:G182">
    <cfRule type="duplicateValues" dxfId="113" priority="49"/>
  </conditionalFormatting>
  <conditionalFormatting sqref="F184:G185">
    <cfRule type="duplicateValues" dxfId="112" priority="48"/>
  </conditionalFormatting>
  <conditionalFormatting sqref="F181:G181">
    <cfRule type="duplicateValues" dxfId="111" priority="47"/>
  </conditionalFormatting>
  <conditionalFormatting sqref="F180:F186">
    <cfRule type="duplicateValues" dxfId="110" priority="50"/>
  </conditionalFormatting>
  <conditionalFormatting sqref="G180:G186">
    <cfRule type="duplicateValues" dxfId="109" priority="51"/>
  </conditionalFormatting>
  <conditionalFormatting sqref="G179">
    <cfRule type="duplicateValues" dxfId="108" priority="45"/>
  </conditionalFormatting>
  <conditionalFormatting sqref="G179">
    <cfRule type="duplicateValues" dxfId="107" priority="44"/>
  </conditionalFormatting>
  <conditionalFormatting sqref="G179">
    <cfRule type="duplicateValues" dxfId="106" priority="46"/>
  </conditionalFormatting>
  <conditionalFormatting sqref="F187">
    <cfRule type="duplicateValues" dxfId="105" priority="43"/>
  </conditionalFormatting>
  <conditionalFormatting sqref="F187">
    <cfRule type="duplicateValues" dxfId="104" priority="40"/>
  </conditionalFormatting>
  <conditionalFormatting sqref="F187:F188">
    <cfRule type="duplicateValues" dxfId="103" priority="41"/>
  </conditionalFormatting>
  <conditionalFormatting sqref="G188">
    <cfRule type="duplicateValues" dxfId="102" priority="42"/>
  </conditionalFormatting>
  <conditionalFormatting sqref="F187">
    <cfRule type="duplicateValues" dxfId="101" priority="39"/>
  </conditionalFormatting>
  <conditionalFormatting sqref="F187">
    <cfRule type="duplicateValues" dxfId="100" priority="38"/>
  </conditionalFormatting>
  <conditionalFormatting sqref="G187">
    <cfRule type="duplicateValues" dxfId="99" priority="37"/>
  </conditionalFormatting>
  <conditionalFormatting sqref="G187">
    <cfRule type="duplicateValues" dxfId="98" priority="35"/>
  </conditionalFormatting>
  <conditionalFormatting sqref="G187">
    <cfRule type="duplicateValues" dxfId="97" priority="36"/>
  </conditionalFormatting>
  <conditionalFormatting sqref="G196:G197">
    <cfRule type="duplicateValues" dxfId="96" priority="34"/>
  </conditionalFormatting>
  <conditionalFormatting sqref="F194 F192:G193">
    <cfRule type="duplicateValues" dxfId="95" priority="33"/>
  </conditionalFormatting>
  <conditionalFormatting sqref="F194 F192 F197">
    <cfRule type="duplicateValues" dxfId="94" priority="32"/>
  </conditionalFormatting>
  <conditionalFormatting sqref="G192:G194">
    <cfRule type="duplicateValues" dxfId="93" priority="29"/>
  </conditionalFormatting>
  <conditionalFormatting sqref="F197:G197 G196">
    <cfRule type="duplicateValues" dxfId="92" priority="28"/>
  </conditionalFormatting>
  <conditionalFormatting sqref="F193:G193">
    <cfRule type="duplicateValues" dxfId="91" priority="27"/>
  </conditionalFormatting>
  <conditionalFormatting sqref="F192:F194 F197:F198">
    <cfRule type="duplicateValues" dxfId="90" priority="30"/>
  </conditionalFormatting>
  <conditionalFormatting sqref="G192:G194 G196:G198">
    <cfRule type="duplicateValues" dxfId="89" priority="31"/>
  </conditionalFormatting>
  <conditionalFormatting sqref="G191">
    <cfRule type="duplicateValues" dxfId="88" priority="25"/>
  </conditionalFormatting>
  <conditionalFormatting sqref="G191">
    <cfRule type="duplicateValues" dxfId="87" priority="24"/>
  </conditionalFormatting>
  <conditionalFormatting sqref="G191">
    <cfRule type="duplicateValues" dxfId="86" priority="26"/>
  </conditionalFormatting>
  <conditionalFormatting sqref="F195">
    <cfRule type="duplicateValues" dxfId="85" priority="23"/>
  </conditionalFormatting>
  <conditionalFormatting sqref="F195">
    <cfRule type="duplicateValues" dxfId="84" priority="22"/>
  </conditionalFormatting>
  <conditionalFormatting sqref="G195">
    <cfRule type="duplicateValues" dxfId="83" priority="19"/>
  </conditionalFormatting>
  <conditionalFormatting sqref="F195">
    <cfRule type="duplicateValues" dxfId="82" priority="20"/>
  </conditionalFormatting>
  <conditionalFormatting sqref="G195">
    <cfRule type="duplicateValues" dxfId="81" priority="21"/>
  </conditionalFormatting>
  <conditionalFormatting sqref="G196">
    <cfRule type="duplicateValues" dxfId="80" priority="18"/>
  </conditionalFormatting>
  <conditionalFormatting sqref="G196">
    <cfRule type="duplicateValues" dxfId="79" priority="17"/>
  </conditionalFormatting>
  <conditionalFormatting sqref="F196">
    <cfRule type="duplicateValues" dxfId="78" priority="16"/>
  </conditionalFormatting>
  <conditionalFormatting sqref="F196">
    <cfRule type="duplicateValues" dxfId="77" priority="14"/>
  </conditionalFormatting>
  <conditionalFormatting sqref="F196">
    <cfRule type="duplicateValues" dxfId="76" priority="15"/>
  </conditionalFormatting>
  <conditionalFormatting sqref="G206:G207">
    <cfRule type="duplicateValues" dxfId="75" priority="13"/>
  </conditionalFormatting>
  <conditionalFormatting sqref="F204 F202:G203">
    <cfRule type="duplicateValues" dxfId="74" priority="12"/>
  </conditionalFormatting>
  <conditionalFormatting sqref="F204 F202 F206:F207">
    <cfRule type="duplicateValues" dxfId="73" priority="11"/>
  </conditionalFormatting>
  <conditionalFormatting sqref="G202:G204">
    <cfRule type="duplicateValues" dxfId="72" priority="8"/>
  </conditionalFormatting>
  <conditionalFormatting sqref="F206:G207">
    <cfRule type="duplicateValues" dxfId="71" priority="7"/>
  </conditionalFormatting>
  <conditionalFormatting sqref="F203:G203">
    <cfRule type="duplicateValues" dxfId="70" priority="6"/>
  </conditionalFormatting>
  <conditionalFormatting sqref="F202:F208">
    <cfRule type="duplicateValues" dxfId="69" priority="9"/>
  </conditionalFormatting>
  <conditionalFormatting sqref="G202:G208">
    <cfRule type="duplicateValues" dxfId="68" priority="10"/>
  </conditionalFormatting>
  <conditionalFormatting sqref="G201">
    <cfRule type="duplicateValues" dxfId="67" priority="4"/>
  </conditionalFormatting>
  <conditionalFormatting sqref="G201">
    <cfRule type="duplicateValues" dxfId="66" priority="3"/>
  </conditionalFormatting>
  <conditionalFormatting sqref="G201">
    <cfRule type="duplicateValues" dxfId="65" priority="5"/>
  </conditionalFormatting>
  <conditionalFormatting sqref="G209">
    <cfRule type="duplicateValues" dxfId="64" priority="2"/>
  </conditionalFormatting>
  <conditionalFormatting sqref="F209">
    <cfRule type="duplicateValues" dxfId="63" priority="1"/>
  </conditionalFormatting>
  <pageMargins left="0.7" right="0.7" top="0.75" bottom="0.75" header="0.3" footer="0.3"/>
  <pageSetup paperSize="9" orientation="portrait"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P41"/>
  <sheetViews>
    <sheetView topLeftCell="A8" workbookViewId="0">
      <selection sqref="A1:J1"/>
    </sheetView>
  </sheetViews>
  <sheetFormatPr defaultRowHeight="15"/>
  <cols>
    <col min="1" max="1" width="9.42578125" customWidth="1"/>
    <col min="2" max="2" width="60.5703125" bestFit="1" customWidth="1"/>
    <col min="3" max="3" width="18.42578125" bestFit="1" customWidth="1"/>
    <col min="4" max="4" width="12.42578125" bestFit="1" customWidth="1"/>
    <col min="5" max="5" width="12.5703125" customWidth="1"/>
    <col min="6" max="6" width="7.42578125" customWidth="1"/>
    <col min="7" max="7" width="6.42578125" customWidth="1"/>
    <col min="8" max="8" width="60.5703125" bestFit="1" customWidth="1"/>
    <col min="9" max="9" width="18.42578125" bestFit="1" customWidth="1"/>
    <col min="10" max="10" width="12.42578125" bestFit="1" customWidth="1"/>
    <col min="11" max="11" width="12.5703125" customWidth="1"/>
    <col min="12" max="12" width="5" customWidth="1"/>
    <col min="13" max="13" width="60.5703125" bestFit="1" customWidth="1"/>
    <col min="14" max="14" width="18.42578125" bestFit="1" customWidth="1"/>
    <col min="15" max="15" width="12.42578125" bestFit="1" customWidth="1"/>
    <col min="16" max="16" width="12.5703125" customWidth="1"/>
  </cols>
  <sheetData>
    <row r="2" spans="2:16">
      <c r="B2" s="381" t="s">
        <v>653</v>
      </c>
      <c r="C2" s="381"/>
      <c r="D2" s="381"/>
      <c r="E2" s="381"/>
      <c r="F2" s="52"/>
      <c r="G2" s="52"/>
      <c r="H2" s="381" t="s">
        <v>654</v>
      </c>
      <c r="I2" s="381"/>
      <c r="J2" s="381"/>
      <c r="K2" s="381"/>
      <c r="L2" s="52"/>
      <c r="M2" s="381" t="s">
        <v>742</v>
      </c>
      <c r="N2" s="381"/>
      <c r="O2" s="381"/>
      <c r="P2" s="381"/>
    </row>
    <row r="3" spans="2:16" ht="15" hidden="1" customHeight="1">
      <c r="B3" s="52"/>
      <c r="C3" s="52"/>
      <c r="D3" s="52"/>
      <c r="E3" s="52"/>
      <c r="H3" s="52"/>
      <c r="I3" s="52"/>
      <c r="J3" s="52"/>
      <c r="K3" s="52"/>
      <c r="M3" s="52"/>
      <c r="N3" s="52"/>
      <c r="O3" s="52"/>
      <c r="P3" s="52"/>
    </row>
    <row r="4" spans="2:16" s="1" customFormat="1">
      <c r="B4" s="377" t="s">
        <v>655</v>
      </c>
      <c r="C4" s="378"/>
      <c r="D4" s="378"/>
      <c r="E4" s="379"/>
      <c r="H4" s="377" t="s">
        <v>655</v>
      </c>
      <c r="I4" s="378"/>
      <c r="J4" s="378"/>
      <c r="K4" s="379"/>
      <c r="L4" s="2"/>
      <c r="M4" s="377" t="s">
        <v>655</v>
      </c>
      <c r="N4" s="378"/>
      <c r="O4" s="378"/>
      <c r="P4" s="379"/>
    </row>
    <row r="5" spans="2:16">
      <c r="B5" s="58" t="s">
        <v>656</v>
      </c>
      <c r="C5" s="58" t="s">
        <v>657</v>
      </c>
      <c r="D5" s="58" t="s">
        <v>658</v>
      </c>
      <c r="E5" s="59">
        <v>4.5600000000000002E-2</v>
      </c>
      <c r="H5" s="58" t="s">
        <v>656</v>
      </c>
      <c r="I5" s="58" t="s">
        <v>657</v>
      </c>
      <c r="J5" s="58" t="s">
        <v>658</v>
      </c>
      <c r="K5" s="59">
        <v>4.5600000000000002E-2</v>
      </c>
      <c r="L5" s="4"/>
      <c r="M5" s="58" t="s">
        <v>656</v>
      </c>
      <c r="N5" s="58" t="s">
        <v>657</v>
      </c>
      <c r="O5" s="58" t="s">
        <v>658</v>
      </c>
      <c r="P5" s="59">
        <v>4.5600000000000002E-2</v>
      </c>
    </row>
    <row r="6" spans="2:16">
      <c r="B6" s="58" t="s">
        <v>659</v>
      </c>
      <c r="C6" s="58" t="s">
        <v>660</v>
      </c>
      <c r="D6" s="58"/>
      <c r="E6" s="61">
        <f>'Project Technology Days '!S63</f>
        <v>547500</v>
      </c>
      <c r="H6" s="58" t="s">
        <v>659</v>
      </c>
      <c r="I6" s="58" t="s">
        <v>660</v>
      </c>
      <c r="J6" s="58"/>
      <c r="K6" s="61">
        <f>'Project Technology Days '!Q63</f>
        <v>412500</v>
      </c>
      <c r="M6" s="58" t="s">
        <v>659</v>
      </c>
      <c r="N6" s="58" t="s">
        <v>660</v>
      </c>
      <c r="O6" s="58"/>
      <c r="P6" s="61">
        <f>'Project Technology Days '!R63</f>
        <v>135000</v>
      </c>
    </row>
    <row r="7" spans="2:16">
      <c r="B7" s="58" t="s">
        <v>661</v>
      </c>
      <c r="C7" s="58" t="s">
        <v>662</v>
      </c>
      <c r="D7" s="58" t="s">
        <v>663</v>
      </c>
      <c r="E7" s="62">
        <v>4.0000000000000002E-4</v>
      </c>
      <c r="H7" s="58" t="s">
        <v>661</v>
      </c>
      <c r="I7" s="58" t="s">
        <v>662</v>
      </c>
      <c r="J7" s="58" t="s">
        <v>663</v>
      </c>
      <c r="K7" s="62">
        <v>4.0000000000000002E-4</v>
      </c>
      <c r="M7" s="58" t="s">
        <v>661</v>
      </c>
      <c r="N7" s="58" t="s">
        <v>662</v>
      </c>
      <c r="O7" s="58" t="s">
        <v>663</v>
      </c>
      <c r="P7" s="62">
        <v>4.0000000000000002E-4</v>
      </c>
    </row>
    <row r="8" spans="2:16" ht="29.25">
      <c r="B8" s="63" t="s">
        <v>664</v>
      </c>
      <c r="C8" s="58" t="s">
        <v>665</v>
      </c>
      <c r="D8" s="58" t="s">
        <v>666</v>
      </c>
      <c r="E8" s="58">
        <v>7.5</v>
      </c>
      <c r="H8" s="63" t="s">
        <v>664</v>
      </c>
      <c r="I8" s="58" t="s">
        <v>665</v>
      </c>
      <c r="J8" s="58" t="s">
        <v>666</v>
      </c>
      <c r="K8" s="58">
        <v>7.5</v>
      </c>
      <c r="M8" s="63" t="s">
        <v>664</v>
      </c>
      <c r="N8" s="58" t="s">
        <v>665</v>
      </c>
      <c r="O8" s="58" t="s">
        <v>666</v>
      </c>
      <c r="P8" s="58">
        <v>7.5</v>
      </c>
    </row>
    <row r="9" spans="2:16" ht="29.25">
      <c r="B9" s="63" t="s">
        <v>667</v>
      </c>
      <c r="C9" s="58" t="s">
        <v>668</v>
      </c>
      <c r="D9" s="58" t="s">
        <v>666</v>
      </c>
      <c r="E9" s="58">
        <v>0</v>
      </c>
      <c r="H9" s="63" t="s">
        <v>667</v>
      </c>
      <c r="I9" s="58" t="s">
        <v>668</v>
      </c>
      <c r="J9" s="58" t="s">
        <v>666</v>
      </c>
      <c r="K9" s="58">
        <v>0</v>
      </c>
      <c r="M9" s="63" t="s">
        <v>667</v>
      </c>
      <c r="N9" s="58" t="s">
        <v>668</v>
      </c>
      <c r="O9" s="58" t="s">
        <v>666</v>
      </c>
      <c r="P9" s="58">
        <v>0</v>
      </c>
    </row>
    <row r="10" spans="2:16">
      <c r="B10" s="58" t="s">
        <v>669</v>
      </c>
      <c r="C10" s="58" t="s">
        <v>670</v>
      </c>
      <c r="D10" s="58" t="s">
        <v>671</v>
      </c>
      <c r="E10" s="64">
        <f>(1-E5)*E6*E7*(E8+E9)</f>
        <v>1567.6019999999999</v>
      </c>
      <c r="H10" s="58" t="s">
        <v>669</v>
      </c>
      <c r="I10" s="58" t="s">
        <v>670</v>
      </c>
      <c r="J10" s="58" t="s">
        <v>671</v>
      </c>
      <c r="K10" s="64">
        <f>(1-K5)*K6*K7*(K8+K9)</f>
        <v>1181.07</v>
      </c>
      <c r="M10" s="58" t="s">
        <v>669</v>
      </c>
      <c r="N10" s="58" t="s">
        <v>670</v>
      </c>
      <c r="O10" s="58" t="s">
        <v>671</v>
      </c>
      <c r="P10" s="64">
        <f>(1-P5)*P6*P7*(P8+P9)</f>
        <v>386.53200000000004</v>
      </c>
    </row>
    <row r="11" spans="2:16">
      <c r="B11" s="52"/>
      <c r="C11" s="52"/>
      <c r="D11" s="52"/>
      <c r="E11" s="52"/>
      <c r="H11" s="52"/>
      <c r="I11" s="52"/>
      <c r="J11" s="52"/>
      <c r="K11" s="52"/>
      <c r="M11" s="52"/>
      <c r="N11" s="52"/>
      <c r="O11" s="52"/>
      <c r="P11" s="52"/>
    </row>
    <row r="12" spans="2:16">
      <c r="B12" s="377" t="s">
        <v>672</v>
      </c>
      <c r="C12" s="378"/>
      <c r="D12" s="378"/>
      <c r="E12" s="379"/>
      <c r="H12" s="377" t="s">
        <v>672</v>
      </c>
      <c r="I12" s="378"/>
      <c r="J12" s="378"/>
      <c r="K12" s="379"/>
      <c r="M12" s="377" t="s">
        <v>672</v>
      </c>
      <c r="N12" s="378"/>
      <c r="O12" s="378"/>
      <c r="P12" s="379"/>
    </row>
    <row r="13" spans="2:16">
      <c r="B13" s="58" t="s">
        <v>673</v>
      </c>
      <c r="C13" s="58" t="s">
        <v>657</v>
      </c>
      <c r="D13" s="58" t="s">
        <v>658</v>
      </c>
      <c r="E13" s="58">
        <f>E5</f>
        <v>4.5600000000000002E-2</v>
      </c>
      <c r="H13" s="58" t="s">
        <v>673</v>
      </c>
      <c r="I13" s="58" t="s">
        <v>657</v>
      </c>
      <c r="J13" s="58" t="s">
        <v>658</v>
      </c>
      <c r="K13" s="58">
        <f>K5</f>
        <v>4.5600000000000002E-2</v>
      </c>
      <c r="M13" s="58" t="s">
        <v>673</v>
      </c>
      <c r="N13" s="58" t="s">
        <v>657</v>
      </c>
      <c r="O13" s="58" t="s">
        <v>658</v>
      </c>
      <c r="P13" s="58">
        <f>P5</f>
        <v>4.5600000000000002E-2</v>
      </c>
    </row>
    <row r="14" spans="2:16">
      <c r="B14" s="58" t="s">
        <v>659</v>
      </c>
      <c r="C14" s="58" t="s">
        <v>660</v>
      </c>
      <c r="D14" s="58"/>
      <c r="E14" s="61">
        <f>E6</f>
        <v>547500</v>
      </c>
      <c r="H14" s="58" t="s">
        <v>659</v>
      </c>
      <c r="I14" s="58" t="s">
        <v>660</v>
      </c>
      <c r="J14" s="58"/>
      <c r="K14" s="61">
        <f>K6</f>
        <v>412500</v>
      </c>
      <c r="M14" s="58" t="s">
        <v>659</v>
      </c>
      <c r="N14" s="58" t="s">
        <v>660</v>
      </c>
      <c r="O14" s="58"/>
      <c r="P14" s="61">
        <f>P6</f>
        <v>135000</v>
      </c>
    </row>
    <row r="15" spans="2:16">
      <c r="B15" s="58" t="s">
        <v>674</v>
      </c>
      <c r="C15" s="58" t="s">
        <v>675</v>
      </c>
      <c r="D15" s="58" t="s">
        <v>663</v>
      </c>
      <c r="E15" s="62">
        <f>E7</f>
        <v>4.0000000000000002E-4</v>
      </c>
      <c r="H15" s="58" t="s">
        <v>674</v>
      </c>
      <c r="I15" s="58" t="s">
        <v>675</v>
      </c>
      <c r="J15" s="58" t="s">
        <v>663</v>
      </c>
      <c r="K15" s="62">
        <f>K7</f>
        <v>4.0000000000000002E-4</v>
      </c>
      <c r="M15" s="58" t="s">
        <v>674</v>
      </c>
      <c r="N15" s="58" t="s">
        <v>675</v>
      </c>
      <c r="O15" s="58" t="s">
        <v>663</v>
      </c>
      <c r="P15" s="62">
        <f>P7</f>
        <v>4.0000000000000002E-4</v>
      </c>
    </row>
    <row r="16" spans="2:16">
      <c r="B16" s="58" t="s">
        <v>676</v>
      </c>
      <c r="C16" s="58" t="s">
        <v>890</v>
      </c>
      <c r="D16" s="58" t="s">
        <v>666</v>
      </c>
      <c r="E16" s="58">
        <v>0</v>
      </c>
      <c r="H16" s="58" t="s">
        <v>676</v>
      </c>
      <c r="I16" s="58" t="s">
        <v>890</v>
      </c>
      <c r="J16" s="58" t="s">
        <v>666</v>
      </c>
      <c r="K16" s="58">
        <v>0</v>
      </c>
      <c r="M16" s="58" t="s">
        <v>676</v>
      </c>
      <c r="N16" s="58" t="s">
        <v>890</v>
      </c>
      <c r="O16" s="58" t="s">
        <v>666</v>
      </c>
      <c r="P16" s="58">
        <v>0</v>
      </c>
    </row>
    <row r="17" spans="2:16">
      <c r="B17" s="58" t="s">
        <v>677</v>
      </c>
      <c r="C17" s="58" t="s">
        <v>678</v>
      </c>
      <c r="D17" s="58" t="s">
        <v>666</v>
      </c>
      <c r="E17" s="64">
        <v>0</v>
      </c>
      <c r="H17" s="58" t="s">
        <v>677</v>
      </c>
      <c r="I17" s="58" t="s">
        <v>678</v>
      </c>
      <c r="J17" s="58" t="s">
        <v>666</v>
      </c>
      <c r="K17" s="64">
        <v>0</v>
      </c>
      <c r="M17" s="58" t="s">
        <v>677</v>
      </c>
      <c r="N17" s="58" t="s">
        <v>678</v>
      </c>
      <c r="O17" s="58" t="s">
        <v>666</v>
      </c>
      <c r="P17" s="64">
        <v>0</v>
      </c>
    </row>
    <row r="18" spans="2:16">
      <c r="B18" s="58" t="s">
        <v>679</v>
      </c>
      <c r="C18" s="58" t="s">
        <v>680</v>
      </c>
      <c r="D18" s="58" t="s">
        <v>671</v>
      </c>
      <c r="E18" s="65">
        <f>(1-E13)*E14*E15*(E16+E17)</f>
        <v>0</v>
      </c>
      <c r="H18" s="58" t="s">
        <v>679</v>
      </c>
      <c r="I18" s="58" t="s">
        <v>680</v>
      </c>
      <c r="J18" s="58" t="s">
        <v>671</v>
      </c>
      <c r="K18" s="65">
        <f>(1-K13)*K14*K15*(K16+K17)</f>
        <v>0</v>
      </c>
      <c r="M18" s="58" t="s">
        <v>679</v>
      </c>
      <c r="N18" s="58" t="s">
        <v>680</v>
      </c>
      <c r="O18" s="58" t="s">
        <v>671</v>
      </c>
      <c r="P18" s="65">
        <f>(1-P13)*P14*P15*(P16+P17)</f>
        <v>0</v>
      </c>
    </row>
    <row r="19" spans="2:16">
      <c r="B19" s="52"/>
      <c r="C19" s="52"/>
      <c r="D19" s="52"/>
      <c r="E19" s="52"/>
      <c r="H19" s="52"/>
      <c r="I19" s="52"/>
      <c r="J19" s="52"/>
      <c r="K19" s="52"/>
      <c r="M19" s="52"/>
      <c r="N19" s="52"/>
      <c r="O19" s="52"/>
      <c r="P19" s="52"/>
    </row>
    <row r="20" spans="2:16">
      <c r="B20" s="377" t="s">
        <v>681</v>
      </c>
      <c r="C20" s="378"/>
      <c r="D20" s="378"/>
      <c r="E20" s="379"/>
      <c r="H20" s="377" t="s">
        <v>681</v>
      </c>
      <c r="I20" s="378"/>
      <c r="J20" s="378"/>
      <c r="K20" s="379"/>
      <c r="M20" s="377" t="s">
        <v>681</v>
      </c>
      <c r="N20" s="378"/>
      <c r="O20" s="378"/>
      <c r="P20" s="379"/>
    </row>
    <row r="21" spans="2:16">
      <c r="B21" s="63" t="s">
        <v>682</v>
      </c>
      <c r="C21" s="58" t="s">
        <v>682</v>
      </c>
      <c r="D21" s="58" t="s">
        <v>683</v>
      </c>
      <c r="E21" s="66">
        <v>0.89</v>
      </c>
      <c r="H21" s="63" t="s">
        <v>682</v>
      </c>
      <c r="I21" s="58" t="s">
        <v>682</v>
      </c>
      <c r="J21" s="58" t="s">
        <v>683</v>
      </c>
      <c r="K21" s="66">
        <v>0.89</v>
      </c>
      <c r="M21" s="63" t="s">
        <v>682</v>
      </c>
      <c r="N21" s="58" t="s">
        <v>682</v>
      </c>
      <c r="O21" s="58" t="s">
        <v>683</v>
      </c>
      <c r="P21" s="66">
        <v>0.89</v>
      </c>
    </row>
    <row r="22" spans="2:16">
      <c r="B22" s="58" t="s">
        <v>684</v>
      </c>
      <c r="C22" s="58" t="s">
        <v>685</v>
      </c>
      <c r="D22" s="58" t="s">
        <v>686</v>
      </c>
      <c r="E22" s="58">
        <v>112</v>
      </c>
      <c r="H22" s="58" t="s">
        <v>684</v>
      </c>
      <c r="I22" s="58" t="s">
        <v>685</v>
      </c>
      <c r="J22" s="58" t="s">
        <v>686</v>
      </c>
      <c r="K22" s="58">
        <v>112</v>
      </c>
      <c r="M22" s="58" t="s">
        <v>684</v>
      </c>
      <c r="N22" s="58" t="s">
        <v>685</v>
      </c>
      <c r="O22" s="58" t="s">
        <v>686</v>
      </c>
      <c r="P22" s="58">
        <v>112</v>
      </c>
    </row>
    <row r="23" spans="2:16">
      <c r="B23" s="58" t="s">
        <v>687</v>
      </c>
      <c r="C23" s="58" t="s">
        <v>688</v>
      </c>
      <c r="D23" s="58" t="s">
        <v>689</v>
      </c>
      <c r="E23" s="58">
        <v>9.4600000000000009</v>
      </c>
      <c r="H23" s="58" t="s">
        <v>687</v>
      </c>
      <c r="I23" s="58" t="s">
        <v>688</v>
      </c>
      <c r="J23" s="58" t="s">
        <v>689</v>
      </c>
      <c r="K23" s="58">
        <v>9.4600000000000009</v>
      </c>
      <c r="M23" s="58" t="s">
        <v>687</v>
      </c>
      <c r="N23" s="58" t="s">
        <v>688</v>
      </c>
      <c r="O23" s="58" t="s">
        <v>689</v>
      </c>
      <c r="P23" s="58">
        <v>9.4600000000000009</v>
      </c>
    </row>
    <row r="24" spans="2:16">
      <c r="B24" s="58" t="s">
        <v>690</v>
      </c>
      <c r="C24" s="58" t="s">
        <v>691</v>
      </c>
      <c r="D24" s="58" t="s">
        <v>692</v>
      </c>
      <c r="E24" s="58">
        <v>1.5599999999999999E-2</v>
      </c>
      <c r="H24" s="58" t="s">
        <v>690</v>
      </c>
      <c r="I24" s="58" t="s">
        <v>691</v>
      </c>
      <c r="J24" s="58" t="s">
        <v>692</v>
      </c>
      <c r="K24" s="58">
        <v>1.5599999999999999E-2</v>
      </c>
      <c r="M24" s="58" t="s">
        <v>690</v>
      </c>
      <c r="N24" s="58" t="s">
        <v>691</v>
      </c>
      <c r="O24" s="58" t="s">
        <v>692</v>
      </c>
      <c r="P24" s="58">
        <v>1.5599999999999999E-2</v>
      </c>
    </row>
    <row r="25" spans="2:16">
      <c r="B25" s="52"/>
      <c r="C25" s="52"/>
      <c r="D25" s="52"/>
      <c r="E25" s="52"/>
      <c r="H25" s="52"/>
      <c r="I25" s="52"/>
      <c r="J25" s="52"/>
      <c r="K25" s="52"/>
      <c r="M25" s="52"/>
      <c r="N25" s="52"/>
      <c r="O25" s="52"/>
      <c r="P25" s="52"/>
    </row>
    <row r="26" spans="2:16">
      <c r="B26" s="377" t="s">
        <v>693</v>
      </c>
      <c r="C26" s="378"/>
      <c r="D26" s="378"/>
      <c r="E26" s="379"/>
      <c r="H26" s="377" t="s">
        <v>693</v>
      </c>
      <c r="I26" s="378"/>
      <c r="J26" s="378"/>
      <c r="K26" s="379"/>
      <c r="M26" s="377" t="s">
        <v>693</v>
      </c>
      <c r="N26" s="378"/>
      <c r="O26" s="378"/>
      <c r="P26" s="379"/>
    </row>
    <row r="27" spans="2:16">
      <c r="B27" s="58" t="s">
        <v>694</v>
      </c>
      <c r="C27" s="58" t="s">
        <v>695</v>
      </c>
      <c r="D27" s="58" t="s">
        <v>696</v>
      </c>
      <c r="E27" s="61">
        <f>E10*((E22*E21)+E23)*E24</f>
        <v>2668.974083568</v>
      </c>
      <c r="H27" s="58" t="s">
        <v>694</v>
      </c>
      <c r="I27" s="58" t="s">
        <v>695</v>
      </c>
      <c r="J27" s="58" t="s">
        <v>696</v>
      </c>
      <c r="K27" s="61">
        <f>K10*((K22*K21)+K23)*K24</f>
        <v>2010.8708848800002</v>
      </c>
      <c r="M27" s="58" t="s">
        <v>694</v>
      </c>
      <c r="N27" s="58" t="s">
        <v>695</v>
      </c>
      <c r="O27" s="58" t="s">
        <v>696</v>
      </c>
      <c r="P27" s="61">
        <f>P10*((P22*P21)+P23)*P24</f>
        <v>658.10319868800013</v>
      </c>
    </row>
    <row r="28" spans="2:16">
      <c r="B28" s="58" t="s">
        <v>697</v>
      </c>
      <c r="C28" s="58" t="s">
        <v>698</v>
      </c>
      <c r="D28" s="58" t="s">
        <v>696</v>
      </c>
      <c r="E28" s="61">
        <f>E18*((E22*E21)+E23)*E24</f>
        <v>0</v>
      </c>
      <c r="H28" s="58" t="s">
        <v>697</v>
      </c>
      <c r="I28" s="58" t="s">
        <v>698</v>
      </c>
      <c r="J28" s="58" t="s">
        <v>696</v>
      </c>
      <c r="K28" s="61">
        <f>K18*((K22*K21)+K23)*K24</f>
        <v>0</v>
      </c>
      <c r="M28" s="58" t="s">
        <v>697</v>
      </c>
      <c r="N28" s="58" t="s">
        <v>698</v>
      </c>
      <c r="O28" s="58" t="s">
        <v>696</v>
      </c>
      <c r="P28" s="61">
        <f>P18*((P22*P21)+P23)*P24</f>
        <v>0</v>
      </c>
    </row>
    <row r="29" spans="2:16">
      <c r="B29" s="58" t="s">
        <v>699</v>
      </c>
      <c r="C29" s="58" t="s">
        <v>700</v>
      </c>
      <c r="D29" s="58" t="s">
        <v>658</v>
      </c>
      <c r="E29" s="64">
        <v>0.93989999999999996</v>
      </c>
      <c r="H29" s="58" t="s">
        <v>699</v>
      </c>
      <c r="I29" s="58" t="s">
        <v>700</v>
      </c>
      <c r="J29" s="58" t="s">
        <v>658</v>
      </c>
      <c r="K29" s="64">
        <v>0.93989999999999996</v>
      </c>
      <c r="M29" s="58" t="s">
        <v>699</v>
      </c>
      <c r="N29" s="58" t="s">
        <v>700</v>
      </c>
      <c r="O29" s="58" t="s">
        <v>658</v>
      </c>
      <c r="P29" s="64">
        <v>0.93989999999999996</v>
      </c>
    </row>
    <row r="30" spans="2:16">
      <c r="B30" s="58" t="s">
        <v>701</v>
      </c>
      <c r="C30" s="58" t="s">
        <v>702</v>
      </c>
      <c r="D30" s="58" t="s">
        <v>696</v>
      </c>
      <c r="E30" s="58">
        <v>0</v>
      </c>
      <c r="H30" s="58" t="s">
        <v>701</v>
      </c>
      <c r="I30" s="58" t="s">
        <v>702</v>
      </c>
      <c r="J30" s="58" t="s">
        <v>696</v>
      </c>
      <c r="K30" s="58">
        <v>0</v>
      </c>
      <c r="M30" s="58" t="s">
        <v>701</v>
      </c>
      <c r="N30" s="58" t="s">
        <v>702</v>
      </c>
      <c r="O30" s="58" t="s">
        <v>696</v>
      </c>
      <c r="P30" s="58">
        <v>0</v>
      </c>
    </row>
    <row r="31" spans="2:16">
      <c r="B31" s="58" t="s">
        <v>703</v>
      </c>
      <c r="C31" s="58" t="s">
        <v>704</v>
      </c>
      <c r="D31" s="58" t="s">
        <v>696</v>
      </c>
      <c r="E31" s="61">
        <f>((E27-E28)*E29)-E30</f>
        <v>2508.5687411455629</v>
      </c>
      <c r="H31" s="58" t="s">
        <v>703</v>
      </c>
      <c r="I31" s="58" t="s">
        <v>704</v>
      </c>
      <c r="J31" s="58" t="s">
        <v>696</v>
      </c>
      <c r="K31" s="61">
        <f>((K27-K28)*K29)-K30</f>
        <v>1890.0175446987121</v>
      </c>
      <c r="M31" s="58" t="s">
        <v>703</v>
      </c>
      <c r="N31" s="58" t="s">
        <v>704</v>
      </c>
      <c r="O31" s="58" t="s">
        <v>696</v>
      </c>
      <c r="P31" s="61">
        <f>((P27-P28)*P29)-P30</f>
        <v>618.55119644685135</v>
      </c>
    </row>
    <row r="32" spans="2:16">
      <c r="B32" s="52"/>
      <c r="C32" s="52"/>
      <c r="D32" s="60"/>
      <c r="E32" s="52"/>
      <c r="H32" s="52"/>
      <c r="I32" s="52"/>
      <c r="J32" s="60"/>
      <c r="K32" s="52"/>
      <c r="M32" s="52"/>
      <c r="N32" s="52"/>
      <c r="O32" s="60"/>
      <c r="P32" s="52"/>
    </row>
    <row r="33" spans="2:16" ht="15" customHeight="1">
      <c r="B33" s="377" t="s">
        <v>705</v>
      </c>
      <c r="C33" s="378"/>
      <c r="D33" s="378"/>
      <c r="E33" s="379"/>
      <c r="H33" s="377" t="s">
        <v>705</v>
      </c>
      <c r="I33" s="378"/>
      <c r="J33" s="378"/>
      <c r="K33" s="379"/>
      <c r="M33" s="377" t="s">
        <v>705</v>
      </c>
      <c r="N33" s="378"/>
      <c r="O33" s="378"/>
      <c r="P33" s="379"/>
    </row>
    <row r="34" spans="2:16">
      <c r="B34" s="67" t="s">
        <v>706</v>
      </c>
      <c r="C34" s="58"/>
      <c r="D34" s="68"/>
      <c r="E34" s="69">
        <v>0.91090000000000004</v>
      </c>
      <c r="H34" s="67" t="s">
        <v>706</v>
      </c>
      <c r="I34" s="58"/>
      <c r="J34" s="68"/>
      <c r="K34" s="69">
        <v>0.91090000000000004</v>
      </c>
      <c r="M34" s="67" t="s">
        <v>706</v>
      </c>
      <c r="N34" s="58"/>
      <c r="O34" s="68"/>
      <c r="P34" s="69">
        <v>0.91090000000000004</v>
      </c>
    </row>
    <row r="35" spans="2:16">
      <c r="B35" s="67" t="s">
        <v>707</v>
      </c>
      <c r="C35" s="58" t="s">
        <v>708</v>
      </c>
      <c r="D35" s="68" t="s">
        <v>629</v>
      </c>
      <c r="E35" s="69">
        <f>1-E34</f>
        <v>8.9099999999999957E-2</v>
      </c>
      <c r="H35" s="67" t="s">
        <v>712</v>
      </c>
      <c r="I35" s="58" t="s">
        <v>708</v>
      </c>
      <c r="J35" s="68" t="s">
        <v>629</v>
      </c>
      <c r="K35" s="69">
        <f>1-K34</f>
        <v>8.9099999999999957E-2</v>
      </c>
      <c r="M35" s="67" t="s">
        <v>712</v>
      </c>
      <c r="N35" s="58" t="s">
        <v>708</v>
      </c>
      <c r="O35" s="68" t="s">
        <v>629</v>
      </c>
      <c r="P35" s="69">
        <f>1-P34</f>
        <v>8.9099999999999957E-2</v>
      </c>
    </row>
    <row r="36" spans="2:16">
      <c r="B36" s="70" t="s">
        <v>703</v>
      </c>
      <c r="C36" s="70" t="s">
        <v>710</v>
      </c>
      <c r="D36" s="70" t="s">
        <v>696</v>
      </c>
      <c r="E36" s="71">
        <f>K36+P36</f>
        <v>2284</v>
      </c>
      <c r="H36" s="70" t="s">
        <v>703</v>
      </c>
      <c r="I36" s="70" t="s">
        <v>710</v>
      </c>
      <c r="J36" s="70" t="s">
        <v>696</v>
      </c>
      <c r="K36" s="71">
        <f>ROUNDDOWN(K31*(1-K35),0)</f>
        <v>1721</v>
      </c>
      <c r="M36" s="70" t="s">
        <v>703</v>
      </c>
      <c r="N36" s="70" t="s">
        <v>710</v>
      </c>
      <c r="O36" s="70" t="s">
        <v>696</v>
      </c>
      <c r="P36" s="71">
        <f>ROUNDDOWN(P31*(1-P35),0)</f>
        <v>563</v>
      </c>
    </row>
    <row r="37" spans="2:16">
      <c r="B37" s="72" t="s">
        <v>711</v>
      </c>
      <c r="C37" s="73" t="s">
        <v>710</v>
      </c>
      <c r="D37" s="73" t="s">
        <v>696</v>
      </c>
      <c r="E37" s="74">
        <f>K37+P37</f>
        <v>2284</v>
      </c>
      <c r="H37" s="72" t="s">
        <v>711</v>
      </c>
      <c r="I37" s="73" t="s">
        <v>710</v>
      </c>
      <c r="J37" s="73" t="s">
        <v>696</v>
      </c>
      <c r="K37" s="74">
        <f>K36</f>
        <v>1721</v>
      </c>
      <c r="M37" s="72" t="s">
        <v>711</v>
      </c>
      <c r="N37" s="73" t="s">
        <v>710</v>
      </c>
      <c r="O37" s="73" t="s">
        <v>696</v>
      </c>
      <c r="P37" s="74">
        <f>P36</f>
        <v>563</v>
      </c>
    </row>
    <row r="38" spans="2:16">
      <c r="C38" s="382"/>
      <c r="D38" s="382"/>
      <c r="I38" s="382"/>
      <c r="J38" s="382"/>
      <c r="N38" s="382"/>
      <c r="O38" s="382"/>
    </row>
    <row r="41" spans="2:16">
      <c r="E41" s="18"/>
      <c r="K41" s="18"/>
      <c r="P41" s="18"/>
    </row>
  </sheetData>
  <mergeCells count="21">
    <mergeCell ref="B2:E2"/>
    <mergeCell ref="B4:E4"/>
    <mergeCell ref="M2:P2"/>
    <mergeCell ref="M4:P4"/>
    <mergeCell ref="M12:P12"/>
    <mergeCell ref="H2:K2"/>
    <mergeCell ref="H4:K4"/>
    <mergeCell ref="H12:K12"/>
    <mergeCell ref="B12:E12"/>
    <mergeCell ref="H20:K20"/>
    <mergeCell ref="H26:K26"/>
    <mergeCell ref="C38:D38"/>
    <mergeCell ref="I38:J38"/>
    <mergeCell ref="N38:O38"/>
    <mergeCell ref="B20:E20"/>
    <mergeCell ref="B26:E26"/>
    <mergeCell ref="B33:E33"/>
    <mergeCell ref="H33:K33"/>
    <mergeCell ref="M20:P20"/>
    <mergeCell ref="M26:P26"/>
    <mergeCell ref="M33:P33"/>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P41"/>
  <sheetViews>
    <sheetView workbookViewId="0">
      <selection sqref="A1:J1"/>
    </sheetView>
  </sheetViews>
  <sheetFormatPr defaultRowHeight="15"/>
  <cols>
    <col min="2" max="2" width="60.5703125" bestFit="1" customWidth="1"/>
    <col min="3" max="3" width="18.42578125" bestFit="1" customWidth="1"/>
    <col min="4" max="4" width="12.42578125" bestFit="1" customWidth="1"/>
    <col min="5" max="5" width="12.5703125" customWidth="1"/>
    <col min="6" max="6" width="7.42578125" customWidth="1"/>
    <col min="7" max="7" width="6.42578125" customWidth="1"/>
    <col min="8" max="8" width="60.5703125" bestFit="1" customWidth="1"/>
    <col min="9" max="9" width="18.42578125" bestFit="1" customWidth="1"/>
    <col min="10" max="10" width="12.42578125" bestFit="1" customWidth="1"/>
    <col min="11" max="11" width="12.5703125" customWidth="1"/>
    <col min="12" max="12" width="5" customWidth="1"/>
    <col min="13" max="13" width="60.5703125" bestFit="1" customWidth="1"/>
    <col min="14" max="14" width="18.42578125" bestFit="1" customWidth="1"/>
    <col min="15" max="15" width="12.42578125" bestFit="1" customWidth="1"/>
    <col min="16" max="16" width="12.5703125" customWidth="1"/>
  </cols>
  <sheetData>
    <row r="2" spans="1:16">
      <c r="B2" s="381" t="s">
        <v>653</v>
      </c>
      <c r="C2" s="381"/>
      <c r="D2" s="381"/>
      <c r="E2" s="381"/>
      <c r="F2" s="52"/>
      <c r="G2" s="52"/>
      <c r="H2" s="381" t="s">
        <v>654</v>
      </c>
      <c r="I2" s="381"/>
      <c r="J2" s="381"/>
      <c r="K2" s="381"/>
      <c r="L2" s="52"/>
      <c r="M2" s="381" t="s">
        <v>742</v>
      </c>
      <c r="N2" s="381"/>
      <c r="O2" s="381"/>
      <c r="P2" s="381"/>
    </row>
    <row r="3" spans="1:16" ht="15" hidden="1" customHeight="1">
      <c r="B3" s="52"/>
      <c r="C3" s="52"/>
      <c r="D3" s="52"/>
      <c r="E3" s="52"/>
      <c r="H3" s="52"/>
      <c r="I3" s="52"/>
      <c r="J3" s="52"/>
      <c r="K3" s="52"/>
      <c r="M3" s="52"/>
      <c r="N3" s="52"/>
      <c r="O3" s="52"/>
      <c r="P3" s="52"/>
    </row>
    <row r="4" spans="1:16" s="1" customFormat="1">
      <c r="A4"/>
      <c r="B4" s="377" t="s">
        <v>655</v>
      </c>
      <c r="C4" s="378"/>
      <c r="D4" s="378"/>
      <c r="E4" s="379"/>
      <c r="H4" s="377" t="s">
        <v>655</v>
      </c>
      <c r="I4" s="378"/>
      <c r="J4" s="378"/>
      <c r="K4" s="379"/>
      <c r="L4" s="2"/>
      <c r="M4" s="377" t="s">
        <v>655</v>
      </c>
      <c r="N4" s="378"/>
      <c r="O4" s="378"/>
      <c r="P4" s="379"/>
    </row>
    <row r="5" spans="1:16">
      <c r="B5" s="58" t="s">
        <v>656</v>
      </c>
      <c r="C5" s="58" t="s">
        <v>657</v>
      </c>
      <c r="D5" s="58" t="s">
        <v>658</v>
      </c>
      <c r="E5" s="59">
        <v>4.5600000000000002E-2</v>
      </c>
      <c r="H5" s="58" t="s">
        <v>656</v>
      </c>
      <c r="I5" s="58" t="s">
        <v>657</v>
      </c>
      <c r="J5" s="58" t="s">
        <v>658</v>
      </c>
      <c r="K5" s="59">
        <v>4.5600000000000002E-2</v>
      </c>
      <c r="L5" s="4"/>
      <c r="M5" s="58" t="s">
        <v>656</v>
      </c>
      <c r="N5" s="58" t="s">
        <v>657</v>
      </c>
      <c r="O5" s="58" t="s">
        <v>658</v>
      </c>
      <c r="P5" s="59">
        <v>4.5600000000000002E-2</v>
      </c>
    </row>
    <row r="6" spans="1:16">
      <c r="B6" s="58" t="s">
        <v>659</v>
      </c>
      <c r="C6" s="58" t="s">
        <v>660</v>
      </c>
      <c r="D6" s="58"/>
      <c r="E6" s="61">
        <f>'Project Technology Days '!S73</f>
        <v>433200</v>
      </c>
      <c r="H6" s="58" t="s">
        <v>659</v>
      </c>
      <c r="I6" s="58" t="s">
        <v>660</v>
      </c>
      <c r="J6" s="58"/>
      <c r="K6" s="61">
        <f>'Project Technology Days '!Q73</f>
        <v>325200</v>
      </c>
      <c r="M6" s="58" t="s">
        <v>659</v>
      </c>
      <c r="N6" s="58" t="s">
        <v>660</v>
      </c>
      <c r="O6" s="58"/>
      <c r="P6" s="61">
        <f>'Project Technology Days '!R73</f>
        <v>108000</v>
      </c>
    </row>
    <row r="7" spans="1:16">
      <c r="B7" s="58" t="s">
        <v>661</v>
      </c>
      <c r="C7" s="58" t="s">
        <v>662</v>
      </c>
      <c r="D7" s="58" t="s">
        <v>663</v>
      </c>
      <c r="E7" s="62">
        <v>4.0000000000000002E-4</v>
      </c>
      <c r="H7" s="58" t="s">
        <v>661</v>
      </c>
      <c r="I7" s="58" t="s">
        <v>662</v>
      </c>
      <c r="J7" s="58" t="s">
        <v>663</v>
      </c>
      <c r="K7" s="62">
        <v>4.0000000000000002E-4</v>
      </c>
      <c r="M7" s="58" t="s">
        <v>661</v>
      </c>
      <c r="N7" s="58" t="s">
        <v>662</v>
      </c>
      <c r="O7" s="58" t="s">
        <v>663</v>
      </c>
      <c r="P7" s="62">
        <v>4.0000000000000002E-4</v>
      </c>
    </row>
    <row r="8" spans="1:16" ht="29.25">
      <c r="B8" s="63" t="s">
        <v>664</v>
      </c>
      <c r="C8" s="58" t="s">
        <v>665</v>
      </c>
      <c r="D8" s="58" t="s">
        <v>666</v>
      </c>
      <c r="E8" s="58">
        <v>7.5</v>
      </c>
      <c r="H8" s="63" t="s">
        <v>664</v>
      </c>
      <c r="I8" s="58" t="s">
        <v>665</v>
      </c>
      <c r="J8" s="58" t="s">
        <v>666</v>
      </c>
      <c r="K8" s="58">
        <v>7.5</v>
      </c>
      <c r="M8" s="63" t="s">
        <v>664</v>
      </c>
      <c r="N8" s="58" t="s">
        <v>665</v>
      </c>
      <c r="O8" s="58" t="s">
        <v>666</v>
      </c>
      <c r="P8" s="58">
        <v>7.5</v>
      </c>
    </row>
    <row r="9" spans="1:16" ht="29.25">
      <c r="B9" s="63" t="s">
        <v>667</v>
      </c>
      <c r="C9" s="58" t="s">
        <v>668</v>
      </c>
      <c r="D9" s="58" t="s">
        <v>666</v>
      </c>
      <c r="E9" s="58">
        <v>0</v>
      </c>
      <c r="H9" s="63" t="s">
        <v>667</v>
      </c>
      <c r="I9" s="58" t="s">
        <v>668</v>
      </c>
      <c r="J9" s="58" t="s">
        <v>666</v>
      </c>
      <c r="K9" s="58">
        <v>0</v>
      </c>
      <c r="M9" s="63" t="s">
        <v>667</v>
      </c>
      <c r="N9" s="58" t="s">
        <v>668</v>
      </c>
      <c r="O9" s="58" t="s">
        <v>666</v>
      </c>
      <c r="P9" s="58">
        <v>0</v>
      </c>
    </row>
    <row r="10" spans="1:16">
      <c r="B10" s="58" t="s">
        <v>669</v>
      </c>
      <c r="C10" s="58" t="s">
        <v>670</v>
      </c>
      <c r="D10" s="58" t="s">
        <v>671</v>
      </c>
      <c r="E10" s="64">
        <f>(1-E5)*E6*E7*(E8+E9)</f>
        <v>1240.33824</v>
      </c>
      <c r="H10" s="58" t="s">
        <v>669</v>
      </c>
      <c r="I10" s="58" t="s">
        <v>670</v>
      </c>
      <c r="J10" s="58" t="s">
        <v>671</v>
      </c>
      <c r="K10" s="64">
        <f>(1-K5)*K6*K7*(K8+K9)</f>
        <v>931.11264000000006</v>
      </c>
      <c r="M10" s="58" t="s">
        <v>669</v>
      </c>
      <c r="N10" s="58" t="s">
        <v>670</v>
      </c>
      <c r="O10" s="58" t="s">
        <v>671</v>
      </c>
      <c r="P10" s="64">
        <f>(1-P5)*P6*P7*(P8+P9)</f>
        <v>309.22559999999999</v>
      </c>
    </row>
    <row r="11" spans="1:16">
      <c r="B11" s="52"/>
      <c r="C11" s="52"/>
      <c r="D11" s="52"/>
      <c r="E11" s="52"/>
      <c r="H11" s="52"/>
      <c r="I11" s="52"/>
      <c r="J11" s="52"/>
      <c r="K11" s="52"/>
      <c r="M11" s="52"/>
      <c r="N11" s="52"/>
      <c r="O11" s="52"/>
      <c r="P11" s="52"/>
    </row>
    <row r="12" spans="1:16">
      <c r="B12" s="377" t="s">
        <v>672</v>
      </c>
      <c r="C12" s="378"/>
      <c r="D12" s="378"/>
      <c r="E12" s="379"/>
      <c r="H12" s="377" t="s">
        <v>672</v>
      </c>
      <c r="I12" s="378"/>
      <c r="J12" s="378"/>
      <c r="K12" s="379"/>
      <c r="M12" s="377" t="s">
        <v>672</v>
      </c>
      <c r="N12" s="378"/>
      <c r="O12" s="378"/>
      <c r="P12" s="379"/>
    </row>
    <row r="13" spans="1:16">
      <c r="B13" s="58" t="s">
        <v>673</v>
      </c>
      <c r="C13" s="58" t="s">
        <v>657</v>
      </c>
      <c r="D13" s="58" t="s">
        <v>658</v>
      </c>
      <c r="E13" s="58">
        <f>E5</f>
        <v>4.5600000000000002E-2</v>
      </c>
      <c r="H13" s="58" t="s">
        <v>673</v>
      </c>
      <c r="I13" s="58" t="s">
        <v>657</v>
      </c>
      <c r="J13" s="58" t="s">
        <v>658</v>
      </c>
      <c r="K13" s="58">
        <f>K5</f>
        <v>4.5600000000000002E-2</v>
      </c>
      <c r="M13" s="58" t="s">
        <v>673</v>
      </c>
      <c r="N13" s="58" t="s">
        <v>657</v>
      </c>
      <c r="O13" s="58" t="s">
        <v>658</v>
      </c>
      <c r="P13" s="58">
        <f>P5</f>
        <v>4.5600000000000002E-2</v>
      </c>
    </row>
    <row r="14" spans="1:16">
      <c r="B14" s="58" t="s">
        <v>659</v>
      </c>
      <c r="C14" s="58" t="s">
        <v>660</v>
      </c>
      <c r="D14" s="58"/>
      <c r="E14" s="61">
        <f>E6</f>
        <v>433200</v>
      </c>
      <c r="H14" s="58" t="s">
        <v>659</v>
      </c>
      <c r="I14" s="58" t="s">
        <v>660</v>
      </c>
      <c r="J14" s="58"/>
      <c r="K14" s="61">
        <f>K6</f>
        <v>325200</v>
      </c>
      <c r="M14" s="58" t="s">
        <v>659</v>
      </c>
      <c r="N14" s="58" t="s">
        <v>660</v>
      </c>
      <c r="O14" s="58"/>
      <c r="P14" s="61">
        <f>P6</f>
        <v>108000</v>
      </c>
    </row>
    <row r="15" spans="1:16">
      <c r="B15" s="58" t="s">
        <v>674</v>
      </c>
      <c r="C15" s="58" t="s">
        <v>675</v>
      </c>
      <c r="D15" s="58" t="s">
        <v>663</v>
      </c>
      <c r="E15" s="62">
        <f>E7</f>
        <v>4.0000000000000002E-4</v>
      </c>
      <c r="H15" s="58" t="s">
        <v>674</v>
      </c>
      <c r="I15" s="58" t="s">
        <v>675</v>
      </c>
      <c r="J15" s="58" t="s">
        <v>663</v>
      </c>
      <c r="K15" s="62">
        <f>K7</f>
        <v>4.0000000000000002E-4</v>
      </c>
      <c r="M15" s="58" t="s">
        <v>674</v>
      </c>
      <c r="N15" s="58" t="s">
        <v>675</v>
      </c>
      <c r="O15" s="58" t="s">
        <v>663</v>
      </c>
      <c r="P15" s="62">
        <f>P7</f>
        <v>4.0000000000000002E-4</v>
      </c>
    </row>
    <row r="16" spans="1:16">
      <c r="B16" s="58" t="s">
        <v>676</v>
      </c>
      <c r="C16" s="58" t="s">
        <v>890</v>
      </c>
      <c r="D16" s="58" t="s">
        <v>666</v>
      </c>
      <c r="E16" s="58">
        <v>0</v>
      </c>
      <c r="H16" s="58" t="s">
        <v>676</v>
      </c>
      <c r="I16" s="58" t="s">
        <v>890</v>
      </c>
      <c r="J16" s="58" t="s">
        <v>666</v>
      </c>
      <c r="K16" s="58">
        <v>0</v>
      </c>
      <c r="M16" s="58" t="s">
        <v>676</v>
      </c>
      <c r="N16" s="58" t="s">
        <v>890</v>
      </c>
      <c r="O16" s="58" t="s">
        <v>666</v>
      </c>
      <c r="P16" s="58">
        <v>0</v>
      </c>
    </row>
    <row r="17" spans="2:16">
      <c r="B17" s="58" t="s">
        <v>677</v>
      </c>
      <c r="C17" s="58" t="s">
        <v>678</v>
      </c>
      <c r="D17" s="58" t="s">
        <v>666</v>
      </c>
      <c r="E17" s="64">
        <v>0</v>
      </c>
      <c r="H17" s="58" t="s">
        <v>677</v>
      </c>
      <c r="I17" s="58" t="s">
        <v>678</v>
      </c>
      <c r="J17" s="58" t="s">
        <v>666</v>
      </c>
      <c r="K17" s="64">
        <v>0</v>
      </c>
      <c r="M17" s="58" t="s">
        <v>677</v>
      </c>
      <c r="N17" s="58" t="s">
        <v>678</v>
      </c>
      <c r="O17" s="58" t="s">
        <v>666</v>
      </c>
      <c r="P17" s="64">
        <v>0</v>
      </c>
    </row>
    <row r="18" spans="2:16">
      <c r="B18" s="58" t="s">
        <v>679</v>
      </c>
      <c r="C18" s="58" t="s">
        <v>680</v>
      </c>
      <c r="D18" s="58" t="s">
        <v>671</v>
      </c>
      <c r="E18" s="65">
        <f>(1-E13)*E14*E15*(E16+E17)</f>
        <v>0</v>
      </c>
      <c r="H18" s="58" t="s">
        <v>679</v>
      </c>
      <c r="I18" s="58" t="s">
        <v>680</v>
      </c>
      <c r="J18" s="58" t="s">
        <v>671</v>
      </c>
      <c r="K18" s="65">
        <f>(1-K13)*K14*K15*(K16+K17)</f>
        <v>0</v>
      </c>
      <c r="M18" s="58" t="s">
        <v>679</v>
      </c>
      <c r="N18" s="58" t="s">
        <v>680</v>
      </c>
      <c r="O18" s="58" t="s">
        <v>671</v>
      </c>
      <c r="P18" s="65">
        <f>(1-P13)*P14*P15*(P16+P17)</f>
        <v>0</v>
      </c>
    </row>
    <row r="19" spans="2:16">
      <c r="B19" s="52"/>
      <c r="C19" s="52"/>
      <c r="D19" s="52"/>
      <c r="E19" s="52"/>
      <c r="H19" s="52"/>
      <c r="I19" s="52"/>
      <c r="J19" s="52"/>
      <c r="K19" s="52"/>
      <c r="M19" s="52"/>
      <c r="N19" s="52"/>
      <c r="O19" s="52"/>
      <c r="P19" s="52"/>
    </row>
    <row r="20" spans="2:16">
      <c r="B20" s="377" t="s">
        <v>681</v>
      </c>
      <c r="C20" s="378"/>
      <c r="D20" s="378"/>
      <c r="E20" s="379"/>
      <c r="H20" s="377" t="s">
        <v>681</v>
      </c>
      <c r="I20" s="378"/>
      <c r="J20" s="378"/>
      <c r="K20" s="379"/>
      <c r="M20" s="377" t="s">
        <v>681</v>
      </c>
      <c r="N20" s="378"/>
      <c r="O20" s="378"/>
      <c r="P20" s="379"/>
    </row>
    <row r="21" spans="2:16">
      <c r="B21" s="63" t="s">
        <v>682</v>
      </c>
      <c r="C21" s="58" t="s">
        <v>682</v>
      </c>
      <c r="D21" s="58" t="s">
        <v>683</v>
      </c>
      <c r="E21" s="66">
        <v>0.89</v>
      </c>
      <c r="H21" s="63" t="s">
        <v>682</v>
      </c>
      <c r="I21" s="58" t="s">
        <v>682</v>
      </c>
      <c r="J21" s="58" t="s">
        <v>683</v>
      </c>
      <c r="K21" s="66">
        <v>0.89</v>
      </c>
      <c r="M21" s="63" t="s">
        <v>682</v>
      </c>
      <c r="N21" s="58" t="s">
        <v>682</v>
      </c>
      <c r="O21" s="58" t="s">
        <v>683</v>
      </c>
      <c r="P21" s="66">
        <v>0.89</v>
      </c>
    </row>
    <row r="22" spans="2:16">
      <c r="B22" s="58" t="s">
        <v>684</v>
      </c>
      <c r="C22" s="58" t="s">
        <v>685</v>
      </c>
      <c r="D22" s="58" t="s">
        <v>686</v>
      </c>
      <c r="E22" s="58">
        <v>112</v>
      </c>
      <c r="H22" s="58" t="s">
        <v>684</v>
      </c>
      <c r="I22" s="58" t="s">
        <v>685</v>
      </c>
      <c r="J22" s="58" t="s">
        <v>686</v>
      </c>
      <c r="K22" s="58">
        <v>112</v>
      </c>
      <c r="M22" s="58" t="s">
        <v>684</v>
      </c>
      <c r="N22" s="58" t="s">
        <v>685</v>
      </c>
      <c r="O22" s="58" t="s">
        <v>686</v>
      </c>
      <c r="P22" s="58">
        <v>112</v>
      </c>
    </row>
    <row r="23" spans="2:16">
      <c r="B23" s="58" t="s">
        <v>687</v>
      </c>
      <c r="C23" s="58" t="s">
        <v>688</v>
      </c>
      <c r="D23" s="58" t="s">
        <v>689</v>
      </c>
      <c r="E23" s="58">
        <v>9.4600000000000009</v>
      </c>
      <c r="H23" s="58" t="s">
        <v>687</v>
      </c>
      <c r="I23" s="58" t="s">
        <v>688</v>
      </c>
      <c r="J23" s="58" t="s">
        <v>689</v>
      </c>
      <c r="K23" s="58">
        <v>9.4600000000000009</v>
      </c>
      <c r="M23" s="58" t="s">
        <v>687</v>
      </c>
      <c r="N23" s="58" t="s">
        <v>688</v>
      </c>
      <c r="O23" s="58" t="s">
        <v>689</v>
      </c>
      <c r="P23" s="58">
        <v>9.4600000000000009</v>
      </c>
    </row>
    <row r="24" spans="2:16">
      <c r="B24" s="58" t="s">
        <v>690</v>
      </c>
      <c r="C24" s="58" t="s">
        <v>691</v>
      </c>
      <c r="D24" s="58" t="s">
        <v>692</v>
      </c>
      <c r="E24" s="58">
        <v>1.5599999999999999E-2</v>
      </c>
      <c r="H24" s="58" t="s">
        <v>690</v>
      </c>
      <c r="I24" s="58" t="s">
        <v>691</v>
      </c>
      <c r="J24" s="58" t="s">
        <v>692</v>
      </c>
      <c r="K24" s="58">
        <v>1.5599999999999999E-2</v>
      </c>
      <c r="M24" s="58" t="s">
        <v>690</v>
      </c>
      <c r="N24" s="58" t="s">
        <v>691</v>
      </c>
      <c r="O24" s="58" t="s">
        <v>692</v>
      </c>
      <c r="P24" s="58">
        <v>1.5599999999999999E-2</v>
      </c>
    </row>
    <row r="25" spans="2:16">
      <c r="B25" s="52"/>
      <c r="C25" s="52"/>
      <c r="D25" s="52"/>
      <c r="E25" s="52"/>
      <c r="H25" s="52"/>
      <c r="I25" s="52"/>
      <c r="J25" s="52"/>
      <c r="K25" s="52"/>
      <c r="M25" s="52"/>
      <c r="N25" s="52"/>
      <c r="O25" s="52"/>
      <c r="P25" s="52"/>
    </row>
    <row r="26" spans="2:16">
      <c r="B26" s="377" t="s">
        <v>693</v>
      </c>
      <c r="C26" s="378"/>
      <c r="D26" s="378"/>
      <c r="E26" s="379"/>
      <c r="H26" s="377" t="s">
        <v>693</v>
      </c>
      <c r="I26" s="378"/>
      <c r="J26" s="378"/>
      <c r="K26" s="379"/>
      <c r="M26" s="377" t="s">
        <v>693</v>
      </c>
      <c r="N26" s="378"/>
      <c r="O26" s="378"/>
      <c r="P26" s="379"/>
    </row>
    <row r="27" spans="2:16">
      <c r="B27" s="58" t="s">
        <v>694</v>
      </c>
      <c r="C27" s="58" t="s">
        <v>695</v>
      </c>
      <c r="D27" s="58" t="s">
        <v>696</v>
      </c>
      <c r="E27" s="61">
        <f>E10*((E22*E21)+E23)*E24</f>
        <v>2111.7800420121603</v>
      </c>
      <c r="H27" s="58" t="s">
        <v>694</v>
      </c>
      <c r="I27" s="58" t="s">
        <v>695</v>
      </c>
      <c r="J27" s="58" t="s">
        <v>696</v>
      </c>
      <c r="K27" s="61">
        <f>K10*((K22*K21)+K23)*K24</f>
        <v>1585.2974830617602</v>
      </c>
      <c r="M27" s="58" t="s">
        <v>694</v>
      </c>
      <c r="N27" s="58" t="s">
        <v>695</v>
      </c>
      <c r="O27" s="58" t="s">
        <v>696</v>
      </c>
      <c r="P27" s="61">
        <f>P10*((P22*P21)+P23)*P24</f>
        <v>526.48255895039995</v>
      </c>
    </row>
    <row r="28" spans="2:16">
      <c r="B28" s="58" t="s">
        <v>697</v>
      </c>
      <c r="C28" s="58" t="s">
        <v>698</v>
      </c>
      <c r="D28" s="58" t="s">
        <v>696</v>
      </c>
      <c r="E28" s="61">
        <f>E18*((E22*E21)+E23)*E24</f>
        <v>0</v>
      </c>
      <c r="H28" s="58" t="s">
        <v>697</v>
      </c>
      <c r="I28" s="58" t="s">
        <v>698</v>
      </c>
      <c r="J28" s="58" t="s">
        <v>696</v>
      </c>
      <c r="K28" s="61">
        <f>K18*((K22*K21)+K23)*K24</f>
        <v>0</v>
      </c>
      <c r="M28" s="58" t="s">
        <v>697</v>
      </c>
      <c r="N28" s="58" t="s">
        <v>698</v>
      </c>
      <c r="O28" s="58" t="s">
        <v>696</v>
      </c>
      <c r="P28" s="61">
        <f>P18*((P22*P21)+P23)*P24</f>
        <v>0</v>
      </c>
    </row>
    <row r="29" spans="2:16">
      <c r="B29" s="58" t="s">
        <v>699</v>
      </c>
      <c r="C29" s="58" t="s">
        <v>700</v>
      </c>
      <c r="D29" s="58" t="s">
        <v>658</v>
      </c>
      <c r="E29" s="64">
        <v>0.93989999999999996</v>
      </c>
      <c r="H29" s="58" t="s">
        <v>699</v>
      </c>
      <c r="I29" s="58" t="s">
        <v>700</v>
      </c>
      <c r="J29" s="58" t="s">
        <v>658</v>
      </c>
      <c r="K29" s="64">
        <v>0.93989999999999996</v>
      </c>
      <c r="M29" s="58" t="s">
        <v>699</v>
      </c>
      <c r="N29" s="58" t="s">
        <v>700</v>
      </c>
      <c r="O29" s="58" t="s">
        <v>658</v>
      </c>
      <c r="P29" s="64">
        <v>0.93989999999999996</v>
      </c>
    </row>
    <row r="30" spans="2:16">
      <c r="B30" s="58" t="s">
        <v>701</v>
      </c>
      <c r="C30" s="58" t="s">
        <v>702</v>
      </c>
      <c r="D30" s="58" t="s">
        <v>696</v>
      </c>
      <c r="E30" s="58">
        <v>0</v>
      </c>
      <c r="H30" s="58" t="s">
        <v>701</v>
      </c>
      <c r="I30" s="58" t="s">
        <v>702</v>
      </c>
      <c r="J30" s="58" t="s">
        <v>696</v>
      </c>
      <c r="K30" s="58">
        <v>0</v>
      </c>
      <c r="M30" s="58" t="s">
        <v>701</v>
      </c>
      <c r="N30" s="58" t="s">
        <v>702</v>
      </c>
      <c r="O30" s="58" t="s">
        <v>696</v>
      </c>
      <c r="P30" s="58">
        <v>0</v>
      </c>
    </row>
    <row r="31" spans="2:16">
      <c r="B31" s="58" t="s">
        <v>703</v>
      </c>
      <c r="C31" s="58" t="s">
        <v>704</v>
      </c>
      <c r="D31" s="58" t="s">
        <v>696</v>
      </c>
      <c r="E31" s="61">
        <f>((E27-E28)*E29)-E30</f>
        <v>1984.8620614872293</v>
      </c>
      <c r="H31" s="58" t="s">
        <v>703</v>
      </c>
      <c r="I31" s="58" t="s">
        <v>704</v>
      </c>
      <c r="J31" s="58" t="s">
        <v>696</v>
      </c>
      <c r="K31" s="61">
        <f>((K27-K28)*K29)-K30</f>
        <v>1490.0211043297484</v>
      </c>
      <c r="L31" s="100"/>
      <c r="M31" s="58" t="s">
        <v>703</v>
      </c>
      <c r="N31" s="58" t="s">
        <v>704</v>
      </c>
      <c r="O31" s="58" t="s">
        <v>696</v>
      </c>
      <c r="P31" s="61">
        <f>((P27-P28)*P29)-P30</f>
        <v>494.84095715748089</v>
      </c>
    </row>
    <row r="32" spans="2:16">
      <c r="B32" s="52"/>
      <c r="C32" s="52"/>
      <c r="D32" s="60"/>
      <c r="E32" s="52"/>
      <c r="H32" s="52"/>
      <c r="I32" s="52"/>
      <c r="J32" s="60"/>
      <c r="K32" s="52"/>
      <c r="M32" s="52"/>
      <c r="N32" s="52"/>
      <c r="O32" s="60"/>
      <c r="P32" s="52"/>
    </row>
    <row r="33" spans="2:16" ht="15" customHeight="1">
      <c r="B33" s="377" t="s">
        <v>705</v>
      </c>
      <c r="C33" s="378"/>
      <c r="D33" s="378"/>
      <c r="E33" s="379"/>
      <c r="H33" s="377" t="s">
        <v>705</v>
      </c>
      <c r="I33" s="378"/>
      <c r="J33" s="378"/>
      <c r="K33" s="379"/>
      <c r="M33" s="377" t="s">
        <v>705</v>
      </c>
      <c r="N33" s="378"/>
      <c r="O33" s="378"/>
      <c r="P33" s="379"/>
    </row>
    <row r="34" spans="2:16">
      <c r="B34" s="67" t="s">
        <v>706</v>
      </c>
      <c r="C34" s="58"/>
      <c r="D34" s="68"/>
      <c r="E34" s="69">
        <v>0.91090000000000004</v>
      </c>
      <c r="H34" s="67" t="s">
        <v>706</v>
      </c>
      <c r="I34" s="58"/>
      <c r="J34" s="68"/>
      <c r="K34" s="69">
        <v>0.91090000000000004</v>
      </c>
      <c r="M34" s="67" t="s">
        <v>706</v>
      </c>
      <c r="N34" s="58"/>
      <c r="O34" s="68"/>
      <c r="P34" s="69">
        <v>0.91090000000000004</v>
      </c>
    </row>
    <row r="35" spans="2:16">
      <c r="B35" s="67" t="s">
        <v>707</v>
      </c>
      <c r="C35" s="58" t="s">
        <v>708</v>
      </c>
      <c r="D35" s="68" t="s">
        <v>629</v>
      </c>
      <c r="E35" s="69">
        <f>1-E34</f>
        <v>8.9099999999999957E-2</v>
      </c>
      <c r="H35" s="67" t="s">
        <v>712</v>
      </c>
      <c r="I35" s="58" t="s">
        <v>708</v>
      </c>
      <c r="J35" s="68" t="s">
        <v>629</v>
      </c>
      <c r="K35" s="69">
        <f>1-K34</f>
        <v>8.9099999999999957E-2</v>
      </c>
      <c r="M35" s="67" t="s">
        <v>712</v>
      </c>
      <c r="N35" s="58" t="s">
        <v>708</v>
      </c>
      <c r="O35" s="68" t="s">
        <v>629</v>
      </c>
      <c r="P35" s="69">
        <f>1-P34</f>
        <v>8.9099999999999957E-2</v>
      </c>
    </row>
    <row r="36" spans="2:16">
      <c r="B36" s="70" t="s">
        <v>703</v>
      </c>
      <c r="C36" s="70" t="s">
        <v>710</v>
      </c>
      <c r="D36" s="70" t="s">
        <v>696</v>
      </c>
      <c r="E36" s="71">
        <f>K36+P36</f>
        <v>1807</v>
      </c>
      <c r="H36" s="70" t="s">
        <v>703</v>
      </c>
      <c r="I36" s="70" t="s">
        <v>710</v>
      </c>
      <c r="J36" s="70" t="s">
        <v>696</v>
      </c>
      <c r="K36" s="71">
        <f>ROUNDDOWN(K31*(1-K35),0)</f>
        <v>1357</v>
      </c>
      <c r="M36" s="70" t="s">
        <v>703</v>
      </c>
      <c r="N36" s="70" t="s">
        <v>710</v>
      </c>
      <c r="O36" s="70" t="s">
        <v>696</v>
      </c>
      <c r="P36" s="71">
        <f>ROUNDDOWN(P31*(1-P35),0)</f>
        <v>450</v>
      </c>
    </row>
    <row r="37" spans="2:16">
      <c r="B37" s="72" t="s">
        <v>711</v>
      </c>
      <c r="C37" s="73" t="s">
        <v>710</v>
      </c>
      <c r="D37" s="73" t="s">
        <v>696</v>
      </c>
      <c r="E37" s="74">
        <f>E36</f>
        <v>1807</v>
      </c>
      <c r="H37" s="72" t="s">
        <v>711</v>
      </c>
      <c r="I37" s="73" t="s">
        <v>710</v>
      </c>
      <c r="J37" s="73" t="s">
        <v>696</v>
      </c>
      <c r="K37" s="74">
        <f>K36</f>
        <v>1357</v>
      </c>
      <c r="M37" s="72" t="s">
        <v>711</v>
      </c>
      <c r="N37" s="73" t="s">
        <v>710</v>
      </c>
      <c r="O37" s="73" t="s">
        <v>696</v>
      </c>
      <c r="P37" s="74">
        <f>P36</f>
        <v>450</v>
      </c>
    </row>
    <row r="38" spans="2:16">
      <c r="C38" s="382"/>
      <c r="D38" s="382"/>
      <c r="I38" s="382"/>
      <c r="J38" s="382"/>
      <c r="N38" s="382"/>
      <c r="O38" s="382"/>
    </row>
    <row r="41" spans="2:16">
      <c r="E41" s="18"/>
      <c r="K41" s="18"/>
      <c r="P41" s="18"/>
    </row>
  </sheetData>
  <mergeCells count="21">
    <mergeCell ref="H2:K2"/>
    <mergeCell ref="M2:P2"/>
    <mergeCell ref="H4:K4"/>
    <mergeCell ref="M4:P4"/>
    <mergeCell ref="B2:E2"/>
    <mergeCell ref="B4:E4"/>
    <mergeCell ref="H12:K12"/>
    <mergeCell ref="M12:P12"/>
    <mergeCell ref="H20:K20"/>
    <mergeCell ref="M20:P20"/>
    <mergeCell ref="B12:E12"/>
    <mergeCell ref="B20:E20"/>
    <mergeCell ref="C38:D38"/>
    <mergeCell ref="I38:J38"/>
    <mergeCell ref="N38:O38"/>
    <mergeCell ref="H26:K26"/>
    <mergeCell ref="M26:P26"/>
    <mergeCell ref="B26:E26"/>
    <mergeCell ref="B33:E33"/>
    <mergeCell ref="H33:K33"/>
    <mergeCell ref="M33:P33"/>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P41"/>
  <sheetViews>
    <sheetView workbookViewId="0">
      <selection sqref="A1:J1"/>
    </sheetView>
  </sheetViews>
  <sheetFormatPr defaultRowHeight="15"/>
  <cols>
    <col min="2" max="2" width="60.5703125" bestFit="1" customWidth="1"/>
    <col min="3" max="3" width="18.42578125" bestFit="1" customWidth="1"/>
    <col min="4" max="4" width="12.42578125" bestFit="1" customWidth="1"/>
    <col min="5" max="5" width="12.5703125" customWidth="1"/>
    <col min="6" max="6" width="7.42578125" customWidth="1"/>
    <col min="7" max="7" width="6.42578125" customWidth="1"/>
    <col min="8" max="8" width="60.5703125" bestFit="1" customWidth="1"/>
    <col min="9" max="9" width="18.42578125" bestFit="1" customWidth="1"/>
    <col min="10" max="10" width="12.42578125" bestFit="1" customWidth="1"/>
    <col min="11" max="11" width="12.5703125" customWidth="1"/>
    <col min="12" max="12" width="5" customWidth="1"/>
    <col min="13" max="13" width="60.5703125" bestFit="1" customWidth="1"/>
    <col min="14" max="14" width="18.42578125" bestFit="1" customWidth="1"/>
    <col min="15" max="15" width="12.42578125" bestFit="1" customWidth="1"/>
    <col min="16" max="16" width="12.5703125" customWidth="1"/>
  </cols>
  <sheetData>
    <row r="2" spans="2:16">
      <c r="B2" s="381" t="s">
        <v>653</v>
      </c>
      <c r="C2" s="381"/>
      <c r="D2" s="381"/>
      <c r="E2" s="381"/>
      <c r="F2" s="52"/>
      <c r="G2" s="52"/>
      <c r="H2" s="381" t="s">
        <v>654</v>
      </c>
      <c r="I2" s="381"/>
      <c r="J2" s="381"/>
      <c r="K2" s="381"/>
      <c r="L2" s="52"/>
      <c r="M2" s="381" t="s">
        <v>742</v>
      </c>
      <c r="N2" s="381"/>
      <c r="O2" s="381"/>
      <c r="P2" s="381"/>
    </row>
    <row r="3" spans="2:16" ht="15" hidden="1" customHeight="1">
      <c r="B3" s="52"/>
      <c r="C3" s="52"/>
      <c r="D3" s="52"/>
      <c r="E3" s="52"/>
      <c r="H3" s="52"/>
      <c r="I3" s="52"/>
      <c r="J3" s="52"/>
      <c r="K3" s="52"/>
      <c r="M3" s="52"/>
      <c r="N3" s="52"/>
      <c r="O3" s="52"/>
      <c r="P3" s="52"/>
    </row>
    <row r="4" spans="2:16" s="1" customFormat="1">
      <c r="B4" s="377" t="s">
        <v>655</v>
      </c>
      <c r="C4" s="378"/>
      <c r="D4" s="378"/>
      <c r="E4" s="379"/>
      <c r="H4" s="377" t="s">
        <v>655</v>
      </c>
      <c r="I4" s="378"/>
      <c r="J4" s="378"/>
      <c r="K4" s="379"/>
      <c r="L4" s="2"/>
      <c r="M4" s="377" t="s">
        <v>655</v>
      </c>
      <c r="N4" s="378"/>
      <c r="O4" s="378"/>
      <c r="P4" s="379"/>
    </row>
    <row r="5" spans="2:16">
      <c r="B5" s="58" t="s">
        <v>656</v>
      </c>
      <c r="C5" s="58" t="s">
        <v>657</v>
      </c>
      <c r="D5" s="58" t="s">
        <v>658</v>
      </c>
      <c r="E5" s="59">
        <v>4.5600000000000002E-2</v>
      </c>
      <c r="H5" s="58" t="s">
        <v>656</v>
      </c>
      <c r="I5" s="58" t="s">
        <v>657</v>
      </c>
      <c r="J5" s="58" t="s">
        <v>658</v>
      </c>
      <c r="K5" s="59">
        <v>4.5600000000000002E-2</v>
      </c>
      <c r="L5" s="4"/>
      <c r="M5" s="58" t="s">
        <v>656</v>
      </c>
      <c r="N5" s="58" t="s">
        <v>657</v>
      </c>
      <c r="O5" s="58" t="s">
        <v>658</v>
      </c>
      <c r="P5" s="59">
        <v>4.5600000000000002E-2</v>
      </c>
    </row>
    <row r="6" spans="2:16">
      <c r="B6" s="58" t="s">
        <v>659</v>
      </c>
      <c r="C6" s="58" t="s">
        <v>660</v>
      </c>
      <c r="D6" s="58"/>
      <c r="E6" s="61">
        <f>'Project Technology Days '!S86</f>
        <v>624550</v>
      </c>
      <c r="H6" s="58" t="s">
        <v>659</v>
      </c>
      <c r="I6" s="58" t="s">
        <v>660</v>
      </c>
      <c r="J6" s="58"/>
      <c r="K6" s="61">
        <f>'Project Technology Days '!Q86</f>
        <v>475750</v>
      </c>
      <c r="M6" s="58" t="s">
        <v>659</v>
      </c>
      <c r="N6" s="58" t="s">
        <v>660</v>
      </c>
      <c r="O6" s="58"/>
      <c r="P6" s="61">
        <f>'Project Technology Days '!R86</f>
        <v>148800</v>
      </c>
    </row>
    <row r="7" spans="2:16">
      <c r="B7" s="58" t="s">
        <v>661</v>
      </c>
      <c r="C7" s="58" t="s">
        <v>662</v>
      </c>
      <c r="D7" s="58" t="s">
        <v>663</v>
      </c>
      <c r="E7" s="62">
        <v>4.0000000000000002E-4</v>
      </c>
      <c r="H7" s="58" t="s">
        <v>661</v>
      </c>
      <c r="I7" s="58" t="s">
        <v>662</v>
      </c>
      <c r="J7" s="58" t="s">
        <v>663</v>
      </c>
      <c r="K7" s="62">
        <v>4.0000000000000002E-4</v>
      </c>
      <c r="M7" s="58" t="s">
        <v>661</v>
      </c>
      <c r="N7" s="58" t="s">
        <v>662</v>
      </c>
      <c r="O7" s="58" t="s">
        <v>663</v>
      </c>
      <c r="P7" s="62">
        <v>4.0000000000000002E-4</v>
      </c>
    </row>
    <row r="8" spans="2:16" ht="29.25">
      <c r="B8" s="63" t="s">
        <v>664</v>
      </c>
      <c r="C8" s="58" t="s">
        <v>665</v>
      </c>
      <c r="D8" s="58" t="s">
        <v>666</v>
      </c>
      <c r="E8" s="58">
        <v>7.5</v>
      </c>
      <c r="H8" s="63" t="s">
        <v>664</v>
      </c>
      <c r="I8" s="58" t="s">
        <v>665</v>
      </c>
      <c r="J8" s="58" t="s">
        <v>666</v>
      </c>
      <c r="K8" s="58">
        <v>7.5</v>
      </c>
      <c r="M8" s="63" t="s">
        <v>664</v>
      </c>
      <c r="N8" s="58" t="s">
        <v>665</v>
      </c>
      <c r="O8" s="58" t="s">
        <v>666</v>
      </c>
      <c r="P8" s="58">
        <v>7.5</v>
      </c>
    </row>
    <row r="9" spans="2:16" ht="29.25">
      <c r="B9" s="63" t="s">
        <v>667</v>
      </c>
      <c r="C9" s="58" t="s">
        <v>668</v>
      </c>
      <c r="D9" s="58" t="s">
        <v>666</v>
      </c>
      <c r="E9" s="58">
        <v>0</v>
      </c>
      <c r="H9" s="63" t="s">
        <v>667</v>
      </c>
      <c r="I9" s="58" t="s">
        <v>668</v>
      </c>
      <c r="J9" s="58" t="s">
        <v>666</v>
      </c>
      <c r="K9" s="58">
        <v>0</v>
      </c>
      <c r="M9" s="63" t="s">
        <v>667</v>
      </c>
      <c r="N9" s="58" t="s">
        <v>668</v>
      </c>
      <c r="O9" s="58" t="s">
        <v>666</v>
      </c>
      <c r="P9" s="58">
        <v>0</v>
      </c>
    </row>
    <row r="10" spans="2:16">
      <c r="B10" s="58" t="s">
        <v>669</v>
      </c>
      <c r="C10" s="58" t="s">
        <v>670</v>
      </c>
      <c r="D10" s="58" t="s">
        <v>671</v>
      </c>
      <c r="E10" s="64">
        <f>(1-E5)*E6*E7*(E8+E9)</f>
        <v>1788.2115600000002</v>
      </c>
      <c r="H10" s="58" t="s">
        <v>669</v>
      </c>
      <c r="I10" s="58" t="s">
        <v>670</v>
      </c>
      <c r="J10" s="58" t="s">
        <v>671</v>
      </c>
      <c r="K10" s="64">
        <f>(1-K5)*K6*K7*(K8+K9)</f>
        <v>1362.1674</v>
      </c>
      <c r="M10" s="58" t="s">
        <v>669</v>
      </c>
      <c r="N10" s="58" t="s">
        <v>670</v>
      </c>
      <c r="O10" s="58" t="s">
        <v>671</v>
      </c>
      <c r="P10" s="64">
        <f>(1-P5)*P6*P7*(P8+P9)</f>
        <v>426.04416000000003</v>
      </c>
    </row>
    <row r="11" spans="2:16">
      <c r="B11" s="52"/>
      <c r="C11" s="52"/>
      <c r="D11" s="52"/>
      <c r="E11" s="52"/>
      <c r="H11" s="52"/>
      <c r="I11" s="52"/>
      <c r="J11" s="52"/>
      <c r="K11" s="52"/>
      <c r="M11" s="52"/>
      <c r="N11" s="52"/>
      <c r="O11" s="52"/>
      <c r="P11" s="52"/>
    </row>
    <row r="12" spans="2:16">
      <c r="B12" s="377" t="s">
        <v>672</v>
      </c>
      <c r="C12" s="378"/>
      <c r="D12" s="378"/>
      <c r="E12" s="379"/>
      <c r="H12" s="377" t="s">
        <v>672</v>
      </c>
      <c r="I12" s="378"/>
      <c r="J12" s="378"/>
      <c r="K12" s="379"/>
      <c r="M12" s="377" t="s">
        <v>672</v>
      </c>
      <c r="N12" s="378"/>
      <c r="O12" s="378"/>
      <c r="P12" s="379"/>
    </row>
    <row r="13" spans="2:16">
      <c r="B13" s="58" t="s">
        <v>673</v>
      </c>
      <c r="C13" s="58" t="s">
        <v>657</v>
      </c>
      <c r="D13" s="58" t="s">
        <v>658</v>
      </c>
      <c r="E13" s="58">
        <f>E5</f>
        <v>4.5600000000000002E-2</v>
      </c>
      <c r="H13" s="58" t="s">
        <v>673</v>
      </c>
      <c r="I13" s="58" t="s">
        <v>657</v>
      </c>
      <c r="J13" s="58" t="s">
        <v>658</v>
      </c>
      <c r="K13" s="58">
        <f>K5</f>
        <v>4.5600000000000002E-2</v>
      </c>
      <c r="M13" s="58" t="s">
        <v>673</v>
      </c>
      <c r="N13" s="58" t="s">
        <v>657</v>
      </c>
      <c r="O13" s="58" t="s">
        <v>658</v>
      </c>
      <c r="P13" s="58">
        <f>P5</f>
        <v>4.5600000000000002E-2</v>
      </c>
    </row>
    <row r="14" spans="2:16">
      <c r="B14" s="58" t="s">
        <v>659</v>
      </c>
      <c r="C14" s="58" t="s">
        <v>660</v>
      </c>
      <c r="D14" s="58"/>
      <c r="E14" s="61">
        <f>E6</f>
        <v>624550</v>
      </c>
      <c r="H14" s="58" t="s">
        <v>659</v>
      </c>
      <c r="I14" s="58" t="s">
        <v>660</v>
      </c>
      <c r="J14" s="58"/>
      <c r="K14" s="61">
        <f>K6</f>
        <v>475750</v>
      </c>
      <c r="M14" s="58" t="s">
        <v>659</v>
      </c>
      <c r="N14" s="58" t="s">
        <v>660</v>
      </c>
      <c r="O14" s="58"/>
      <c r="P14" s="61">
        <f>P6</f>
        <v>148800</v>
      </c>
    </row>
    <row r="15" spans="2:16">
      <c r="B15" s="58" t="s">
        <v>674</v>
      </c>
      <c r="C15" s="58" t="s">
        <v>675</v>
      </c>
      <c r="D15" s="58" t="s">
        <v>663</v>
      </c>
      <c r="E15" s="62">
        <f>E7</f>
        <v>4.0000000000000002E-4</v>
      </c>
      <c r="H15" s="58" t="s">
        <v>674</v>
      </c>
      <c r="I15" s="58" t="s">
        <v>675</v>
      </c>
      <c r="J15" s="58" t="s">
        <v>663</v>
      </c>
      <c r="K15" s="62">
        <f>K7</f>
        <v>4.0000000000000002E-4</v>
      </c>
      <c r="M15" s="58" t="s">
        <v>674</v>
      </c>
      <c r="N15" s="58" t="s">
        <v>675</v>
      </c>
      <c r="O15" s="58" t="s">
        <v>663</v>
      </c>
      <c r="P15" s="62">
        <f>P7</f>
        <v>4.0000000000000002E-4</v>
      </c>
    </row>
    <row r="16" spans="2:16">
      <c r="B16" s="58" t="s">
        <v>676</v>
      </c>
      <c r="C16" s="58" t="s">
        <v>890</v>
      </c>
      <c r="D16" s="58" t="s">
        <v>666</v>
      </c>
      <c r="E16" s="58">
        <v>0</v>
      </c>
      <c r="H16" s="58" t="s">
        <v>676</v>
      </c>
      <c r="I16" s="58" t="s">
        <v>890</v>
      </c>
      <c r="J16" s="58" t="s">
        <v>666</v>
      </c>
      <c r="K16" s="58">
        <v>0</v>
      </c>
      <c r="M16" s="58" t="s">
        <v>676</v>
      </c>
      <c r="N16" s="58" t="s">
        <v>890</v>
      </c>
      <c r="O16" s="58" t="s">
        <v>666</v>
      </c>
      <c r="P16" s="58">
        <v>0</v>
      </c>
    </row>
    <row r="17" spans="2:16">
      <c r="B17" s="58" t="s">
        <v>677</v>
      </c>
      <c r="C17" s="58" t="s">
        <v>678</v>
      </c>
      <c r="D17" s="58" t="s">
        <v>666</v>
      </c>
      <c r="E17" s="64">
        <v>0</v>
      </c>
      <c r="H17" s="58" t="s">
        <v>677</v>
      </c>
      <c r="I17" s="58" t="s">
        <v>678</v>
      </c>
      <c r="J17" s="58" t="s">
        <v>666</v>
      </c>
      <c r="K17" s="64">
        <v>0</v>
      </c>
      <c r="M17" s="58" t="s">
        <v>677</v>
      </c>
      <c r="N17" s="58" t="s">
        <v>678</v>
      </c>
      <c r="O17" s="58" t="s">
        <v>666</v>
      </c>
      <c r="P17" s="64">
        <v>0</v>
      </c>
    </row>
    <row r="18" spans="2:16">
      <c r="B18" s="58" t="s">
        <v>679</v>
      </c>
      <c r="C18" s="58" t="s">
        <v>680</v>
      </c>
      <c r="D18" s="58" t="s">
        <v>671</v>
      </c>
      <c r="E18" s="65">
        <f>(1-E13)*E14*E15*(E16+E17)</f>
        <v>0</v>
      </c>
      <c r="H18" s="58" t="s">
        <v>679</v>
      </c>
      <c r="I18" s="58" t="s">
        <v>680</v>
      </c>
      <c r="J18" s="58" t="s">
        <v>671</v>
      </c>
      <c r="K18" s="65">
        <f>(1-K13)*K14*K15*(K16+K17)</f>
        <v>0</v>
      </c>
      <c r="M18" s="58" t="s">
        <v>679</v>
      </c>
      <c r="N18" s="58" t="s">
        <v>680</v>
      </c>
      <c r="O18" s="58" t="s">
        <v>671</v>
      </c>
      <c r="P18" s="65">
        <f>(1-P13)*P14*P15*(P16+P17)</f>
        <v>0</v>
      </c>
    </row>
    <row r="19" spans="2:16">
      <c r="B19" s="52"/>
      <c r="C19" s="52"/>
      <c r="D19" s="52"/>
      <c r="E19" s="52"/>
      <c r="H19" s="52"/>
      <c r="I19" s="52"/>
      <c r="J19" s="52"/>
      <c r="K19" s="52"/>
      <c r="M19" s="52"/>
      <c r="N19" s="52"/>
      <c r="O19" s="52"/>
      <c r="P19" s="52"/>
    </row>
    <row r="20" spans="2:16">
      <c r="B20" s="377" t="s">
        <v>681</v>
      </c>
      <c r="C20" s="378"/>
      <c r="D20" s="378"/>
      <c r="E20" s="379"/>
      <c r="H20" s="377" t="s">
        <v>681</v>
      </c>
      <c r="I20" s="378"/>
      <c r="J20" s="378"/>
      <c r="K20" s="379"/>
      <c r="M20" s="377" t="s">
        <v>681</v>
      </c>
      <c r="N20" s="378"/>
      <c r="O20" s="378"/>
      <c r="P20" s="379"/>
    </row>
    <row r="21" spans="2:16">
      <c r="B21" s="63" t="s">
        <v>682</v>
      </c>
      <c r="C21" s="58" t="s">
        <v>682</v>
      </c>
      <c r="D21" s="58" t="s">
        <v>683</v>
      </c>
      <c r="E21" s="66">
        <v>0.89</v>
      </c>
      <c r="H21" s="63" t="s">
        <v>682</v>
      </c>
      <c r="I21" s="58" t="s">
        <v>682</v>
      </c>
      <c r="J21" s="58" t="s">
        <v>683</v>
      </c>
      <c r="K21" s="66">
        <v>0.89</v>
      </c>
      <c r="M21" s="63" t="s">
        <v>682</v>
      </c>
      <c r="N21" s="58" t="s">
        <v>682</v>
      </c>
      <c r="O21" s="58" t="s">
        <v>683</v>
      </c>
      <c r="P21" s="66">
        <v>0.89</v>
      </c>
    </row>
    <row r="22" spans="2:16">
      <c r="B22" s="58" t="s">
        <v>684</v>
      </c>
      <c r="C22" s="58" t="s">
        <v>685</v>
      </c>
      <c r="D22" s="58" t="s">
        <v>686</v>
      </c>
      <c r="E22" s="58">
        <v>112</v>
      </c>
      <c r="H22" s="58" t="s">
        <v>684</v>
      </c>
      <c r="I22" s="58" t="s">
        <v>685</v>
      </c>
      <c r="J22" s="58" t="s">
        <v>686</v>
      </c>
      <c r="K22" s="58">
        <v>112</v>
      </c>
      <c r="M22" s="58" t="s">
        <v>684</v>
      </c>
      <c r="N22" s="58" t="s">
        <v>685</v>
      </c>
      <c r="O22" s="58" t="s">
        <v>686</v>
      </c>
      <c r="P22" s="58">
        <v>112</v>
      </c>
    </row>
    <row r="23" spans="2:16">
      <c r="B23" s="58" t="s">
        <v>687</v>
      </c>
      <c r="C23" s="58" t="s">
        <v>688</v>
      </c>
      <c r="D23" s="58" t="s">
        <v>689</v>
      </c>
      <c r="E23" s="58">
        <v>9.4600000000000009</v>
      </c>
      <c r="H23" s="58" t="s">
        <v>687</v>
      </c>
      <c r="I23" s="58" t="s">
        <v>688</v>
      </c>
      <c r="J23" s="58" t="s">
        <v>689</v>
      </c>
      <c r="K23" s="58">
        <v>9.4600000000000009</v>
      </c>
      <c r="M23" s="58" t="s">
        <v>687</v>
      </c>
      <c r="N23" s="58" t="s">
        <v>688</v>
      </c>
      <c r="O23" s="58" t="s">
        <v>689</v>
      </c>
      <c r="P23" s="58">
        <v>9.4600000000000009</v>
      </c>
    </row>
    <row r="24" spans="2:16">
      <c r="B24" s="58" t="s">
        <v>690</v>
      </c>
      <c r="C24" s="58" t="s">
        <v>691</v>
      </c>
      <c r="D24" s="58" t="s">
        <v>692</v>
      </c>
      <c r="E24" s="58">
        <v>1.5599999999999999E-2</v>
      </c>
      <c r="H24" s="58" t="s">
        <v>690</v>
      </c>
      <c r="I24" s="58" t="s">
        <v>691</v>
      </c>
      <c r="J24" s="58" t="s">
        <v>692</v>
      </c>
      <c r="K24" s="58">
        <v>1.5599999999999999E-2</v>
      </c>
      <c r="M24" s="58" t="s">
        <v>690</v>
      </c>
      <c r="N24" s="58" t="s">
        <v>691</v>
      </c>
      <c r="O24" s="58" t="s">
        <v>692</v>
      </c>
      <c r="P24" s="58">
        <v>1.5599999999999999E-2</v>
      </c>
    </row>
    <row r="25" spans="2:16">
      <c r="B25" s="52"/>
      <c r="C25" s="52"/>
      <c r="D25" s="52"/>
      <c r="E25" s="52"/>
      <c r="H25" s="52"/>
      <c r="I25" s="52"/>
      <c r="J25" s="52"/>
      <c r="K25" s="52"/>
      <c r="M25" s="52"/>
      <c r="N25" s="52"/>
      <c r="O25" s="52"/>
      <c r="P25" s="52"/>
    </row>
    <row r="26" spans="2:16">
      <c r="B26" s="377" t="s">
        <v>693</v>
      </c>
      <c r="C26" s="378"/>
      <c r="D26" s="378"/>
      <c r="E26" s="379"/>
      <c r="H26" s="377" t="s">
        <v>693</v>
      </c>
      <c r="I26" s="378"/>
      <c r="J26" s="378"/>
      <c r="K26" s="379"/>
      <c r="M26" s="377" t="s">
        <v>693</v>
      </c>
      <c r="N26" s="378"/>
      <c r="O26" s="378"/>
      <c r="P26" s="379"/>
    </row>
    <row r="27" spans="2:16">
      <c r="B27" s="58" t="s">
        <v>694</v>
      </c>
      <c r="C27" s="58" t="s">
        <v>695</v>
      </c>
      <c r="D27" s="58" t="s">
        <v>696</v>
      </c>
      <c r="E27" s="61">
        <f>E10*((E22*E21)+E23)*E24</f>
        <v>3044.5803906710407</v>
      </c>
      <c r="H27" s="58" t="s">
        <v>694</v>
      </c>
      <c r="I27" s="58" t="s">
        <v>695</v>
      </c>
      <c r="J27" s="58" t="s">
        <v>696</v>
      </c>
      <c r="K27" s="61">
        <f>K10*((K22*K21)+K23)*K24</f>
        <v>2319.2044205616003</v>
      </c>
      <c r="M27" s="58" t="s">
        <v>694</v>
      </c>
      <c r="N27" s="58" t="s">
        <v>695</v>
      </c>
      <c r="O27" s="58" t="s">
        <v>696</v>
      </c>
      <c r="P27" s="61">
        <f>P10*((P22*P21)+P23)*P24</f>
        <v>725.37597010944012</v>
      </c>
    </row>
    <row r="28" spans="2:16">
      <c r="B28" s="58" t="s">
        <v>697</v>
      </c>
      <c r="C28" s="58" t="s">
        <v>698</v>
      </c>
      <c r="D28" s="58" t="s">
        <v>696</v>
      </c>
      <c r="E28" s="61">
        <f>E18*((E22*E21)+E23)*E24</f>
        <v>0</v>
      </c>
      <c r="H28" s="58" t="s">
        <v>697</v>
      </c>
      <c r="I28" s="58" t="s">
        <v>698</v>
      </c>
      <c r="J28" s="58" t="s">
        <v>696</v>
      </c>
      <c r="K28" s="61">
        <f>K18*((K22*K21)+K23)*K24</f>
        <v>0</v>
      </c>
      <c r="M28" s="58" t="s">
        <v>697</v>
      </c>
      <c r="N28" s="58" t="s">
        <v>698</v>
      </c>
      <c r="O28" s="58" t="s">
        <v>696</v>
      </c>
      <c r="P28" s="61">
        <f>P18*((P22*P21)+P23)*P24</f>
        <v>0</v>
      </c>
    </row>
    <row r="29" spans="2:16">
      <c r="B29" s="58" t="s">
        <v>699</v>
      </c>
      <c r="C29" s="58" t="s">
        <v>700</v>
      </c>
      <c r="D29" s="58" t="s">
        <v>658</v>
      </c>
      <c r="E29" s="64">
        <v>0.93989999999999996</v>
      </c>
      <c r="H29" s="58" t="s">
        <v>699</v>
      </c>
      <c r="I29" s="58" t="s">
        <v>700</v>
      </c>
      <c r="J29" s="58" t="s">
        <v>658</v>
      </c>
      <c r="K29" s="64">
        <v>0.93989999999999996</v>
      </c>
      <c r="M29" s="58" t="s">
        <v>699</v>
      </c>
      <c r="N29" s="58" t="s">
        <v>700</v>
      </c>
      <c r="O29" s="58" t="s">
        <v>658</v>
      </c>
      <c r="P29" s="64">
        <v>0.93989999999999996</v>
      </c>
    </row>
    <row r="30" spans="2:16">
      <c r="B30" s="58" t="s">
        <v>701</v>
      </c>
      <c r="C30" s="58" t="s">
        <v>702</v>
      </c>
      <c r="D30" s="58" t="s">
        <v>696</v>
      </c>
      <c r="E30" s="58">
        <v>0</v>
      </c>
      <c r="H30" s="58" t="s">
        <v>701</v>
      </c>
      <c r="I30" s="58" t="s">
        <v>702</v>
      </c>
      <c r="J30" s="58" t="s">
        <v>696</v>
      </c>
      <c r="K30" s="58">
        <v>0</v>
      </c>
      <c r="M30" s="58" t="s">
        <v>701</v>
      </c>
      <c r="N30" s="58" t="s">
        <v>702</v>
      </c>
      <c r="O30" s="58" t="s">
        <v>696</v>
      </c>
      <c r="P30" s="58">
        <v>0</v>
      </c>
    </row>
    <row r="31" spans="2:16">
      <c r="B31" s="58" t="s">
        <v>703</v>
      </c>
      <c r="C31" s="58" t="s">
        <v>704</v>
      </c>
      <c r="D31" s="58" t="s">
        <v>696</v>
      </c>
      <c r="E31" s="61">
        <f>((E27-E28)*E29)-E30</f>
        <v>2861.6011091917112</v>
      </c>
      <c r="H31" s="58" t="s">
        <v>703</v>
      </c>
      <c r="I31" s="58" t="s">
        <v>704</v>
      </c>
      <c r="J31" s="58" t="s">
        <v>696</v>
      </c>
      <c r="K31" s="61">
        <f>((K27-K28)*K29)-K30</f>
        <v>2179.8202348858481</v>
      </c>
      <c r="L31" s="100"/>
      <c r="M31" s="58" t="s">
        <v>703</v>
      </c>
      <c r="N31" s="58" t="s">
        <v>704</v>
      </c>
      <c r="O31" s="58" t="s">
        <v>696</v>
      </c>
      <c r="P31" s="61">
        <f>((P27-P28)*P29)-P30</f>
        <v>681.78087430586277</v>
      </c>
    </row>
    <row r="32" spans="2:16">
      <c r="B32" s="52"/>
      <c r="C32" s="52"/>
      <c r="D32" s="60"/>
      <c r="E32" s="52"/>
      <c r="H32" s="52"/>
      <c r="I32" s="52"/>
      <c r="J32" s="60"/>
      <c r="K32" s="52"/>
      <c r="M32" s="52"/>
      <c r="N32" s="52"/>
      <c r="O32" s="60"/>
      <c r="P32" s="52"/>
    </row>
    <row r="33" spans="2:16" ht="15" customHeight="1">
      <c r="B33" s="377" t="s">
        <v>705</v>
      </c>
      <c r="C33" s="378"/>
      <c r="D33" s="378"/>
      <c r="E33" s="379"/>
      <c r="H33" s="377" t="s">
        <v>705</v>
      </c>
      <c r="I33" s="378"/>
      <c r="J33" s="378"/>
      <c r="K33" s="379"/>
      <c r="M33" s="377" t="s">
        <v>705</v>
      </c>
      <c r="N33" s="378"/>
      <c r="O33" s="378"/>
      <c r="P33" s="379"/>
    </row>
    <row r="34" spans="2:16">
      <c r="B34" s="67" t="s">
        <v>706</v>
      </c>
      <c r="C34" s="58"/>
      <c r="D34" s="68"/>
      <c r="E34" s="69">
        <v>0.91090000000000004</v>
      </c>
      <c r="H34" s="67" t="s">
        <v>706</v>
      </c>
      <c r="I34" s="58"/>
      <c r="J34" s="68"/>
      <c r="K34" s="69">
        <v>0.91090000000000004</v>
      </c>
      <c r="M34" s="67" t="s">
        <v>706</v>
      </c>
      <c r="N34" s="58"/>
      <c r="O34" s="68"/>
      <c r="P34" s="69">
        <v>0.91090000000000004</v>
      </c>
    </row>
    <row r="35" spans="2:16">
      <c r="B35" s="67" t="s">
        <v>707</v>
      </c>
      <c r="C35" s="58" t="s">
        <v>708</v>
      </c>
      <c r="D35" s="68" t="s">
        <v>629</v>
      </c>
      <c r="E35" s="69">
        <f>1-E34</f>
        <v>8.9099999999999957E-2</v>
      </c>
      <c r="H35" s="67" t="s">
        <v>712</v>
      </c>
      <c r="I35" s="58" t="s">
        <v>708</v>
      </c>
      <c r="J35" s="68" t="s">
        <v>629</v>
      </c>
      <c r="K35" s="69">
        <f>1-K34</f>
        <v>8.9099999999999957E-2</v>
      </c>
      <c r="M35" s="67" t="s">
        <v>712</v>
      </c>
      <c r="N35" s="58" t="s">
        <v>708</v>
      </c>
      <c r="O35" s="68" t="s">
        <v>629</v>
      </c>
      <c r="P35" s="69">
        <f>1-P34</f>
        <v>8.9099999999999957E-2</v>
      </c>
    </row>
    <row r="36" spans="2:16">
      <c r="B36" s="70" t="s">
        <v>703</v>
      </c>
      <c r="C36" s="70" t="s">
        <v>710</v>
      </c>
      <c r="D36" s="70" t="s">
        <v>696</v>
      </c>
      <c r="E36" s="71">
        <f>K36+P36</f>
        <v>2606</v>
      </c>
      <c r="H36" s="70" t="s">
        <v>703</v>
      </c>
      <c r="I36" s="70" t="s">
        <v>710</v>
      </c>
      <c r="J36" s="70" t="s">
        <v>696</v>
      </c>
      <c r="K36" s="71">
        <f>ROUNDDOWN(K31*(1-K35),0)</f>
        <v>1985</v>
      </c>
      <c r="M36" s="70" t="s">
        <v>703</v>
      </c>
      <c r="N36" s="70" t="s">
        <v>710</v>
      </c>
      <c r="O36" s="70" t="s">
        <v>696</v>
      </c>
      <c r="P36" s="71">
        <f>ROUNDDOWN(P31*(1-P35),0)</f>
        <v>621</v>
      </c>
    </row>
    <row r="37" spans="2:16">
      <c r="B37" s="72" t="s">
        <v>711</v>
      </c>
      <c r="C37" s="73" t="s">
        <v>710</v>
      </c>
      <c r="D37" s="73" t="s">
        <v>696</v>
      </c>
      <c r="E37" s="74">
        <f>K37+P37</f>
        <v>2606</v>
      </c>
      <c r="H37" s="72" t="s">
        <v>711</v>
      </c>
      <c r="I37" s="73" t="s">
        <v>710</v>
      </c>
      <c r="J37" s="73" t="s">
        <v>696</v>
      </c>
      <c r="K37" s="74">
        <f>(K36)</f>
        <v>1985</v>
      </c>
      <c r="M37" s="72" t="s">
        <v>711</v>
      </c>
      <c r="N37" s="73" t="s">
        <v>710</v>
      </c>
      <c r="O37" s="73" t="s">
        <v>696</v>
      </c>
      <c r="P37" s="74">
        <f>P36</f>
        <v>621</v>
      </c>
    </row>
    <row r="38" spans="2:16">
      <c r="C38" s="382"/>
      <c r="D38" s="382"/>
      <c r="I38" s="382"/>
      <c r="J38" s="382"/>
      <c r="N38" s="382"/>
      <c r="O38" s="382"/>
    </row>
    <row r="41" spans="2:16">
      <c r="E41" s="18"/>
      <c r="K41" s="18"/>
      <c r="P41" s="18"/>
    </row>
  </sheetData>
  <mergeCells count="21">
    <mergeCell ref="M26:P26"/>
    <mergeCell ref="B26:E26"/>
    <mergeCell ref="B33:E33"/>
    <mergeCell ref="H33:K33"/>
    <mergeCell ref="M33:P33"/>
    <mergeCell ref="C38:D38"/>
    <mergeCell ref="I38:J38"/>
    <mergeCell ref="N38:O38"/>
    <mergeCell ref="H2:K2"/>
    <mergeCell ref="M2:P2"/>
    <mergeCell ref="H4:K4"/>
    <mergeCell ref="M4:P4"/>
    <mergeCell ref="B2:E2"/>
    <mergeCell ref="B4:E4"/>
    <mergeCell ref="H12:K12"/>
    <mergeCell ref="M12:P12"/>
    <mergeCell ref="H20:K20"/>
    <mergeCell ref="M20:P20"/>
    <mergeCell ref="B12:E12"/>
    <mergeCell ref="B20:E20"/>
    <mergeCell ref="H26:K2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P41"/>
  <sheetViews>
    <sheetView workbookViewId="0">
      <selection sqref="A1:J1"/>
    </sheetView>
  </sheetViews>
  <sheetFormatPr defaultRowHeight="14.25"/>
  <cols>
    <col min="1" max="1" width="9.140625" style="52"/>
    <col min="2" max="2" width="60.5703125" style="52" bestFit="1" customWidth="1"/>
    <col min="3" max="3" width="18.42578125" style="52" bestFit="1" customWidth="1"/>
    <col min="4" max="4" width="12.42578125" style="52" bestFit="1" customWidth="1"/>
    <col min="5" max="5" width="12.5703125" style="52" customWidth="1"/>
    <col min="6" max="6" width="7.42578125" style="52" customWidth="1"/>
    <col min="7" max="7" width="6.42578125" style="52" customWidth="1"/>
    <col min="8" max="8" width="60.5703125" style="52" bestFit="1" customWidth="1"/>
    <col min="9" max="9" width="18.42578125" style="52" bestFit="1" customWidth="1"/>
    <col min="10" max="10" width="12.42578125" style="52" bestFit="1" customWidth="1"/>
    <col min="11" max="11" width="12.5703125" style="52" customWidth="1"/>
    <col min="12" max="12" width="5" style="52" customWidth="1"/>
    <col min="13" max="13" width="60.5703125" style="52" bestFit="1" customWidth="1"/>
    <col min="14" max="14" width="18.42578125" style="52" bestFit="1" customWidth="1"/>
    <col min="15" max="15" width="12.42578125" style="52" bestFit="1" customWidth="1"/>
    <col min="16" max="16" width="12.5703125" style="52" customWidth="1"/>
    <col min="17" max="16384" width="9.140625" style="52"/>
  </cols>
  <sheetData>
    <row r="2" spans="2:16">
      <c r="B2" s="381" t="s">
        <v>653</v>
      </c>
      <c r="C2" s="381"/>
      <c r="D2" s="381"/>
      <c r="E2" s="381"/>
      <c r="H2" s="381" t="s">
        <v>654</v>
      </c>
      <c r="I2" s="381"/>
      <c r="J2" s="381"/>
      <c r="K2" s="381"/>
      <c r="M2" s="381" t="s">
        <v>742</v>
      </c>
      <c r="N2" s="381"/>
      <c r="O2" s="381"/>
      <c r="P2" s="381"/>
    </row>
    <row r="3" spans="2:16" ht="15" hidden="1" customHeight="1"/>
    <row r="4" spans="2:16" s="56" customFormat="1" ht="15">
      <c r="B4" s="377" t="s">
        <v>655</v>
      </c>
      <c r="C4" s="378"/>
      <c r="D4" s="378"/>
      <c r="E4" s="379"/>
      <c r="H4" s="377" t="s">
        <v>655</v>
      </c>
      <c r="I4" s="378"/>
      <c r="J4" s="378"/>
      <c r="K4" s="379"/>
      <c r="L4" s="57"/>
      <c r="M4" s="377" t="s">
        <v>655</v>
      </c>
      <c r="N4" s="378"/>
      <c r="O4" s="378"/>
      <c r="P4" s="379"/>
    </row>
    <row r="5" spans="2:16">
      <c r="B5" s="58" t="s">
        <v>656</v>
      </c>
      <c r="C5" s="58" t="s">
        <v>657</v>
      </c>
      <c r="D5" s="58" t="s">
        <v>658</v>
      </c>
      <c r="E5" s="59">
        <v>4.5600000000000002E-2</v>
      </c>
      <c r="H5" s="58" t="s">
        <v>656</v>
      </c>
      <c r="I5" s="58" t="s">
        <v>657</v>
      </c>
      <c r="J5" s="58" t="s">
        <v>658</v>
      </c>
      <c r="K5" s="59">
        <v>4.5600000000000002E-2</v>
      </c>
      <c r="L5" s="60"/>
      <c r="M5" s="58" t="s">
        <v>656</v>
      </c>
      <c r="N5" s="58" t="s">
        <v>657</v>
      </c>
      <c r="O5" s="58" t="s">
        <v>658</v>
      </c>
      <c r="P5" s="59">
        <v>4.5600000000000002E-2</v>
      </c>
    </row>
    <row r="6" spans="2:16">
      <c r="B6" s="58" t="s">
        <v>659</v>
      </c>
      <c r="C6" s="58" t="s">
        <v>660</v>
      </c>
      <c r="D6" s="58"/>
      <c r="E6" s="61">
        <f>'Project Technology Days '!S98</f>
        <v>876000</v>
      </c>
      <c r="H6" s="58" t="s">
        <v>659</v>
      </c>
      <c r="I6" s="58" t="s">
        <v>660</v>
      </c>
      <c r="J6" s="58"/>
      <c r="K6" s="61">
        <f>'Project Technology Days '!Q98</f>
        <v>660000</v>
      </c>
      <c r="M6" s="58" t="s">
        <v>659</v>
      </c>
      <c r="N6" s="58" t="s">
        <v>660</v>
      </c>
      <c r="O6" s="58"/>
      <c r="P6" s="61">
        <f>'Project Technology Days '!R98</f>
        <v>216000</v>
      </c>
    </row>
    <row r="7" spans="2:16">
      <c r="B7" s="58" t="s">
        <v>661</v>
      </c>
      <c r="C7" s="58" t="s">
        <v>662</v>
      </c>
      <c r="D7" s="58" t="s">
        <v>663</v>
      </c>
      <c r="E7" s="62">
        <v>4.0000000000000002E-4</v>
      </c>
      <c r="H7" s="58" t="s">
        <v>661</v>
      </c>
      <c r="I7" s="58" t="s">
        <v>662</v>
      </c>
      <c r="J7" s="58" t="s">
        <v>663</v>
      </c>
      <c r="K7" s="62">
        <v>4.0000000000000002E-4</v>
      </c>
      <c r="M7" s="58" t="s">
        <v>661</v>
      </c>
      <c r="N7" s="58" t="s">
        <v>662</v>
      </c>
      <c r="O7" s="58" t="s">
        <v>663</v>
      </c>
      <c r="P7" s="62">
        <v>4.0000000000000002E-4</v>
      </c>
    </row>
    <row r="8" spans="2:16" ht="28.5">
      <c r="B8" s="63" t="s">
        <v>664</v>
      </c>
      <c r="C8" s="58" t="s">
        <v>665</v>
      </c>
      <c r="D8" s="58" t="s">
        <v>666</v>
      </c>
      <c r="E8" s="58">
        <v>7.5</v>
      </c>
      <c r="H8" s="63" t="s">
        <v>664</v>
      </c>
      <c r="I8" s="58" t="s">
        <v>665</v>
      </c>
      <c r="J8" s="58" t="s">
        <v>666</v>
      </c>
      <c r="K8" s="58">
        <v>7.5</v>
      </c>
      <c r="M8" s="63" t="s">
        <v>664</v>
      </c>
      <c r="N8" s="58" t="s">
        <v>665</v>
      </c>
      <c r="O8" s="58" t="s">
        <v>666</v>
      </c>
      <c r="P8" s="58">
        <v>7.5</v>
      </c>
    </row>
    <row r="9" spans="2:16" ht="28.5">
      <c r="B9" s="63" t="s">
        <v>667</v>
      </c>
      <c r="C9" s="58" t="s">
        <v>668</v>
      </c>
      <c r="D9" s="58" t="s">
        <v>666</v>
      </c>
      <c r="E9" s="58">
        <v>0</v>
      </c>
      <c r="H9" s="63" t="s">
        <v>667</v>
      </c>
      <c r="I9" s="58" t="s">
        <v>668</v>
      </c>
      <c r="J9" s="58" t="s">
        <v>666</v>
      </c>
      <c r="K9" s="58">
        <v>0</v>
      </c>
      <c r="M9" s="63" t="s">
        <v>667</v>
      </c>
      <c r="N9" s="58" t="s">
        <v>668</v>
      </c>
      <c r="O9" s="58" t="s">
        <v>666</v>
      </c>
      <c r="P9" s="58">
        <v>0</v>
      </c>
    </row>
    <row r="10" spans="2:16">
      <c r="B10" s="58" t="s">
        <v>669</v>
      </c>
      <c r="C10" s="58" t="s">
        <v>670</v>
      </c>
      <c r="D10" s="58" t="s">
        <v>671</v>
      </c>
      <c r="E10" s="64">
        <f>(1-E5)*E6*E7*(E8+E9)</f>
        <v>2508.1632</v>
      </c>
      <c r="H10" s="58" t="s">
        <v>669</v>
      </c>
      <c r="I10" s="58" t="s">
        <v>670</v>
      </c>
      <c r="J10" s="58" t="s">
        <v>671</v>
      </c>
      <c r="K10" s="64">
        <f>(1-K5)*K6*K7*(K8+K9)</f>
        <v>1889.712</v>
      </c>
      <c r="M10" s="58" t="s">
        <v>669</v>
      </c>
      <c r="N10" s="58" t="s">
        <v>670</v>
      </c>
      <c r="O10" s="58" t="s">
        <v>671</v>
      </c>
      <c r="P10" s="64">
        <f>(1-P5)*P6*P7*(P8+P9)</f>
        <v>618.45119999999997</v>
      </c>
    </row>
    <row r="12" spans="2:16">
      <c r="B12" s="377" t="s">
        <v>672</v>
      </c>
      <c r="C12" s="378"/>
      <c r="D12" s="378"/>
      <c r="E12" s="379"/>
      <c r="H12" s="377" t="s">
        <v>672</v>
      </c>
      <c r="I12" s="378"/>
      <c r="J12" s="378"/>
      <c r="K12" s="379"/>
      <c r="M12" s="377" t="s">
        <v>672</v>
      </c>
      <c r="N12" s="378"/>
      <c r="O12" s="378"/>
      <c r="P12" s="379"/>
    </row>
    <row r="13" spans="2:16">
      <c r="B13" s="58" t="s">
        <v>673</v>
      </c>
      <c r="C13" s="58" t="s">
        <v>657</v>
      </c>
      <c r="D13" s="58" t="s">
        <v>658</v>
      </c>
      <c r="E13" s="58">
        <f>E5</f>
        <v>4.5600000000000002E-2</v>
      </c>
      <c r="H13" s="58" t="s">
        <v>673</v>
      </c>
      <c r="I13" s="58" t="s">
        <v>657</v>
      </c>
      <c r="J13" s="58" t="s">
        <v>658</v>
      </c>
      <c r="K13" s="58">
        <f>K5</f>
        <v>4.5600000000000002E-2</v>
      </c>
      <c r="M13" s="58" t="s">
        <v>673</v>
      </c>
      <c r="N13" s="58" t="s">
        <v>657</v>
      </c>
      <c r="O13" s="58" t="s">
        <v>658</v>
      </c>
      <c r="P13" s="58">
        <f>P5</f>
        <v>4.5600000000000002E-2</v>
      </c>
    </row>
    <row r="14" spans="2:16">
      <c r="B14" s="58" t="s">
        <v>659</v>
      </c>
      <c r="C14" s="58" t="s">
        <v>660</v>
      </c>
      <c r="D14" s="58"/>
      <c r="E14" s="61">
        <f>E6</f>
        <v>876000</v>
      </c>
      <c r="H14" s="58" t="s">
        <v>659</v>
      </c>
      <c r="I14" s="58" t="s">
        <v>660</v>
      </c>
      <c r="J14" s="58"/>
      <c r="K14" s="61">
        <f>K6</f>
        <v>660000</v>
      </c>
      <c r="M14" s="58" t="s">
        <v>659</v>
      </c>
      <c r="N14" s="58" t="s">
        <v>660</v>
      </c>
      <c r="O14" s="58"/>
      <c r="P14" s="61">
        <f>P6</f>
        <v>216000</v>
      </c>
    </row>
    <row r="15" spans="2:16">
      <c r="B15" s="58" t="s">
        <v>674</v>
      </c>
      <c r="C15" s="58" t="s">
        <v>675</v>
      </c>
      <c r="D15" s="58" t="s">
        <v>663</v>
      </c>
      <c r="E15" s="62">
        <f>E7</f>
        <v>4.0000000000000002E-4</v>
      </c>
      <c r="H15" s="58" t="s">
        <v>674</v>
      </c>
      <c r="I15" s="58" t="s">
        <v>675</v>
      </c>
      <c r="J15" s="58" t="s">
        <v>663</v>
      </c>
      <c r="K15" s="62">
        <f>K7</f>
        <v>4.0000000000000002E-4</v>
      </c>
      <c r="M15" s="58" t="s">
        <v>674</v>
      </c>
      <c r="N15" s="58" t="s">
        <v>675</v>
      </c>
      <c r="O15" s="58" t="s">
        <v>663</v>
      </c>
      <c r="P15" s="62">
        <f>P7</f>
        <v>4.0000000000000002E-4</v>
      </c>
    </row>
    <row r="16" spans="2:16">
      <c r="B16" s="58" t="s">
        <v>676</v>
      </c>
      <c r="C16" s="58" t="s">
        <v>890</v>
      </c>
      <c r="D16" s="58" t="s">
        <v>666</v>
      </c>
      <c r="E16" s="58">
        <v>0</v>
      </c>
      <c r="H16" s="58" t="s">
        <v>676</v>
      </c>
      <c r="I16" s="58" t="s">
        <v>890</v>
      </c>
      <c r="J16" s="58" t="s">
        <v>666</v>
      </c>
      <c r="K16" s="58">
        <v>0</v>
      </c>
      <c r="M16" s="58" t="s">
        <v>676</v>
      </c>
      <c r="N16" s="58" t="s">
        <v>890</v>
      </c>
      <c r="O16" s="58" t="s">
        <v>666</v>
      </c>
      <c r="P16" s="58">
        <v>0</v>
      </c>
    </row>
    <row r="17" spans="2:16">
      <c r="B17" s="58" t="s">
        <v>677</v>
      </c>
      <c r="C17" s="58" t="s">
        <v>678</v>
      </c>
      <c r="D17" s="58" t="s">
        <v>666</v>
      </c>
      <c r="E17" s="64">
        <v>0</v>
      </c>
      <c r="H17" s="58" t="s">
        <v>677</v>
      </c>
      <c r="I17" s="58" t="s">
        <v>678</v>
      </c>
      <c r="J17" s="58" t="s">
        <v>666</v>
      </c>
      <c r="K17" s="64">
        <v>0</v>
      </c>
      <c r="M17" s="58" t="s">
        <v>677</v>
      </c>
      <c r="N17" s="58" t="s">
        <v>678</v>
      </c>
      <c r="O17" s="58" t="s">
        <v>666</v>
      </c>
      <c r="P17" s="64">
        <v>0</v>
      </c>
    </row>
    <row r="18" spans="2:16">
      <c r="B18" s="58" t="s">
        <v>679</v>
      </c>
      <c r="C18" s="58" t="s">
        <v>680</v>
      </c>
      <c r="D18" s="58" t="s">
        <v>671</v>
      </c>
      <c r="E18" s="65">
        <f>(1-E13)*E14*E15*(E16+E17)</f>
        <v>0</v>
      </c>
      <c r="H18" s="58" t="s">
        <v>679</v>
      </c>
      <c r="I18" s="58" t="s">
        <v>680</v>
      </c>
      <c r="J18" s="58" t="s">
        <v>671</v>
      </c>
      <c r="K18" s="65">
        <f>(1-K13)*K14*K15*(K16+K17)</f>
        <v>0</v>
      </c>
      <c r="M18" s="58" t="s">
        <v>679</v>
      </c>
      <c r="N18" s="58" t="s">
        <v>680</v>
      </c>
      <c r="O18" s="58" t="s">
        <v>671</v>
      </c>
      <c r="P18" s="65">
        <f>(1-P13)*P14*P15*(P16+P17)</f>
        <v>0</v>
      </c>
    </row>
    <row r="20" spans="2:16">
      <c r="B20" s="377" t="s">
        <v>681</v>
      </c>
      <c r="C20" s="378"/>
      <c r="D20" s="378"/>
      <c r="E20" s="379"/>
      <c r="H20" s="377" t="s">
        <v>681</v>
      </c>
      <c r="I20" s="378"/>
      <c r="J20" s="378"/>
      <c r="K20" s="379"/>
      <c r="M20" s="377" t="s">
        <v>681</v>
      </c>
      <c r="N20" s="378"/>
      <c r="O20" s="378"/>
      <c r="P20" s="379"/>
    </row>
    <row r="21" spans="2:16">
      <c r="B21" s="63" t="s">
        <v>682</v>
      </c>
      <c r="C21" s="58" t="s">
        <v>682</v>
      </c>
      <c r="D21" s="58" t="s">
        <v>683</v>
      </c>
      <c r="E21" s="66">
        <v>0.89</v>
      </c>
      <c r="H21" s="63" t="s">
        <v>682</v>
      </c>
      <c r="I21" s="58" t="s">
        <v>682</v>
      </c>
      <c r="J21" s="58" t="s">
        <v>683</v>
      </c>
      <c r="K21" s="66">
        <v>0.89</v>
      </c>
      <c r="M21" s="63" t="s">
        <v>682</v>
      </c>
      <c r="N21" s="58" t="s">
        <v>682</v>
      </c>
      <c r="O21" s="58" t="s">
        <v>683</v>
      </c>
      <c r="P21" s="66">
        <v>0.89</v>
      </c>
    </row>
    <row r="22" spans="2:16">
      <c r="B22" s="58" t="s">
        <v>684</v>
      </c>
      <c r="C22" s="58" t="s">
        <v>685</v>
      </c>
      <c r="D22" s="58" t="s">
        <v>686</v>
      </c>
      <c r="E22" s="58">
        <v>112</v>
      </c>
      <c r="H22" s="58" t="s">
        <v>684</v>
      </c>
      <c r="I22" s="58" t="s">
        <v>685</v>
      </c>
      <c r="J22" s="58" t="s">
        <v>686</v>
      </c>
      <c r="K22" s="58">
        <v>112</v>
      </c>
      <c r="M22" s="58" t="s">
        <v>684</v>
      </c>
      <c r="N22" s="58" t="s">
        <v>685</v>
      </c>
      <c r="O22" s="58" t="s">
        <v>686</v>
      </c>
      <c r="P22" s="58">
        <v>112</v>
      </c>
    </row>
    <row r="23" spans="2:16">
      <c r="B23" s="58" t="s">
        <v>687</v>
      </c>
      <c r="C23" s="58" t="s">
        <v>688</v>
      </c>
      <c r="D23" s="58" t="s">
        <v>689</v>
      </c>
      <c r="E23" s="58">
        <v>9.4600000000000009</v>
      </c>
      <c r="H23" s="58" t="s">
        <v>687</v>
      </c>
      <c r="I23" s="58" t="s">
        <v>688</v>
      </c>
      <c r="J23" s="58" t="s">
        <v>689</v>
      </c>
      <c r="K23" s="58">
        <v>9.4600000000000009</v>
      </c>
      <c r="M23" s="58" t="s">
        <v>687</v>
      </c>
      <c r="N23" s="58" t="s">
        <v>688</v>
      </c>
      <c r="O23" s="58" t="s">
        <v>689</v>
      </c>
      <c r="P23" s="58">
        <v>9.4600000000000009</v>
      </c>
    </row>
    <row r="24" spans="2:16">
      <c r="B24" s="58" t="s">
        <v>690</v>
      </c>
      <c r="C24" s="58" t="s">
        <v>691</v>
      </c>
      <c r="D24" s="58" t="s">
        <v>692</v>
      </c>
      <c r="E24" s="58">
        <v>1.5599999999999999E-2</v>
      </c>
      <c r="H24" s="58" t="s">
        <v>690</v>
      </c>
      <c r="I24" s="58" t="s">
        <v>691</v>
      </c>
      <c r="J24" s="58" t="s">
        <v>692</v>
      </c>
      <c r="K24" s="58">
        <v>1.5599999999999999E-2</v>
      </c>
      <c r="M24" s="58" t="s">
        <v>690</v>
      </c>
      <c r="N24" s="58" t="s">
        <v>691</v>
      </c>
      <c r="O24" s="58" t="s">
        <v>692</v>
      </c>
      <c r="P24" s="58">
        <v>1.5599999999999999E-2</v>
      </c>
    </row>
    <row r="26" spans="2:16">
      <c r="B26" s="377" t="s">
        <v>693</v>
      </c>
      <c r="C26" s="378"/>
      <c r="D26" s="378"/>
      <c r="E26" s="379"/>
      <c r="H26" s="377" t="s">
        <v>693</v>
      </c>
      <c r="I26" s="378"/>
      <c r="J26" s="378"/>
      <c r="K26" s="379"/>
      <c r="M26" s="377" t="s">
        <v>693</v>
      </c>
      <c r="N26" s="378"/>
      <c r="O26" s="378"/>
      <c r="P26" s="379"/>
    </row>
    <row r="27" spans="2:16">
      <c r="B27" s="58" t="s">
        <v>694</v>
      </c>
      <c r="C27" s="58" t="s">
        <v>695</v>
      </c>
      <c r="D27" s="58" t="s">
        <v>696</v>
      </c>
      <c r="E27" s="61">
        <f>E10*((E22*E21)+E23)*E24</f>
        <v>4270.3585337088007</v>
      </c>
      <c r="H27" s="58" t="s">
        <v>694</v>
      </c>
      <c r="I27" s="58" t="s">
        <v>695</v>
      </c>
      <c r="J27" s="58" t="s">
        <v>696</v>
      </c>
      <c r="K27" s="61">
        <f>K10*((K22*K21)+K23)*K24</f>
        <v>3217.3934158080001</v>
      </c>
      <c r="M27" s="58" t="s">
        <v>694</v>
      </c>
      <c r="N27" s="58" t="s">
        <v>695</v>
      </c>
      <c r="O27" s="58" t="s">
        <v>696</v>
      </c>
      <c r="P27" s="61">
        <f>P10*((P22*P21)+P23)*P24</f>
        <v>1052.9651179007999</v>
      </c>
    </row>
    <row r="28" spans="2:16">
      <c r="B28" s="58" t="s">
        <v>697</v>
      </c>
      <c r="C28" s="58" t="s">
        <v>698</v>
      </c>
      <c r="D28" s="58" t="s">
        <v>696</v>
      </c>
      <c r="E28" s="61">
        <f>E18*((E22*E21)+E23)*E24</f>
        <v>0</v>
      </c>
      <c r="H28" s="58" t="s">
        <v>697</v>
      </c>
      <c r="I28" s="58" t="s">
        <v>698</v>
      </c>
      <c r="J28" s="58" t="s">
        <v>696</v>
      </c>
      <c r="K28" s="61">
        <f>K18*((K22*K21)+K23)*K24</f>
        <v>0</v>
      </c>
      <c r="M28" s="58" t="s">
        <v>697</v>
      </c>
      <c r="N28" s="58" t="s">
        <v>698</v>
      </c>
      <c r="O28" s="58" t="s">
        <v>696</v>
      </c>
      <c r="P28" s="61">
        <f>P18*((P22*P21)+P23)*P24</f>
        <v>0</v>
      </c>
    </row>
    <row r="29" spans="2:16">
      <c r="B29" s="58" t="s">
        <v>699</v>
      </c>
      <c r="C29" s="58" t="s">
        <v>700</v>
      </c>
      <c r="D29" s="58" t="s">
        <v>658</v>
      </c>
      <c r="E29" s="64">
        <v>0.93989999999999996</v>
      </c>
      <c r="H29" s="58" t="s">
        <v>699</v>
      </c>
      <c r="I29" s="58" t="s">
        <v>700</v>
      </c>
      <c r="J29" s="58" t="s">
        <v>658</v>
      </c>
      <c r="K29" s="64">
        <v>0.93989999999999996</v>
      </c>
      <c r="M29" s="58" t="s">
        <v>699</v>
      </c>
      <c r="N29" s="58" t="s">
        <v>700</v>
      </c>
      <c r="O29" s="58" t="s">
        <v>658</v>
      </c>
      <c r="P29" s="64">
        <v>0.93989999999999996</v>
      </c>
    </row>
    <row r="30" spans="2:16">
      <c r="B30" s="58" t="s">
        <v>701</v>
      </c>
      <c r="C30" s="58" t="s">
        <v>702</v>
      </c>
      <c r="D30" s="58" t="s">
        <v>696</v>
      </c>
      <c r="E30" s="58">
        <v>0</v>
      </c>
      <c r="H30" s="58" t="s">
        <v>701</v>
      </c>
      <c r="I30" s="58" t="s">
        <v>702</v>
      </c>
      <c r="J30" s="58" t="s">
        <v>696</v>
      </c>
      <c r="K30" s="58">
        <v>0</v>
      </c>
      <c r="M30" s="58" t="s">
        <v>701</v>
      </c>
      <c r="N30" s="58" t="s">
        <v>702</v>
      </c>
      <c r="O30" s="58" t="s">
        <v>696</v>
      </c>
      <c r="P30" s="58">
        <v>0</v>
      </c>
    </row>
    <row r="31" spans="2:16">
      <c r="B31" s="58" t="s">
        <v>703</v>
      </c>
      <c r="C31" s="58" t="s">
        <v>704</v>
      </c>
      <c r="D31" s="58" t="s">
        <v>696</v>
      </c>
      <c r="E31" s="61">
        <f>((E27-E28)*E29)-E30</f>
        <v>4013.7099858329016</v>
      </c>
      <c r="H31" s="58" t="s">
        <v>703</v>
      </c>
      <c r="I31" s="58" t="s">
        <v>704</v>
      </c>
      <c r="J31" s="58" t="s">
        <v>696</v>
      </c>
      <c r="K31" s="61">
        <f>((K27-K28)*K29)-K30</f>
        <v>3024.0280715179392</v>
      </c>
      <c r="L31" s="108"/>
      <c r="M31" s="58" t="s">
        <v>703</v>
      </c>
      <c r="N31" s="58" t="s">
        <v>704</v>
      </c>
      <c r="O31" s="58" t="s">
        <v>696</v>
      </c>
      <c r="P31" s="61">
        <f>((P27-P28)*P29)-P30</f>
        <v>989.68191431496177</v>
      </c>
    </row>
    <row r="32" spans="2:16">
      <c r="D32" s="60"/>
      <c r="J32" s="60"/>
      <c r="O32" s="60"/>
    </row>
    <row r="33" spans="2:16" ht="15" customHeight="1">
      <c r="B33" s="377" t="s">
        <v>705</v>
      </c>
      <c r="C33" s="378"/>
      <c r="D33" s="378"/>
      <c r="E33" s="379"/>
      <c r="H33" s="377" t="s">
        <v>705</v>
      </c>
      <c r="I33" s="378"/>
      <c r="J33" s="378"/>
      <c r="K33" s="379"/>
      <c r="M33" s="377" t="s">
        <v>705</v>
      </c>
      <c r="N33" s="378"/>
      <c r="O33" s="378"/>
      <c r="P33" s="379"/>
    </row>
    <row r="34" spans="2:16">
      <c r="B34" s="67" t="s">
        <v>706</v>
      </c>
      <c r="C34" s="58"/>
      <c r="D34" s="68"/>
      <c r="E34" s="69">
        <v>0.91090000000000004</v>
      </c>
      <c r="H34" s="67" t="s">
        <v>706</v>
      </c>
      <c r="I34" s="58"/>
      <c r="J34" s="68"/>
      <c r="K34" s="69">
        <v>0.91090000000000004</v>
      </c>
      <c r="M34" s="67" t="s">
        <v>706</v>
      </c>
      <c r="N34" s="58"/>
      <c r="O34" s="68"/>
      <c r="P34" s="69">
        <v>0.91090000000000004</v>
      </c>
    </row>
    <row r="35" spans="2:16" ht="15">
      <c r="B35" s="67" t="s">
        <v>707</v>
      </c>
      <c r="C35" s="58" t="s">
        <v>708</v>
      </c>
      <c r="D35" s="68" t="s">
        <v>629</v>
      </c>
      <c r="E35" s="69">
        <f>1-E34</f>
        <v>8.9099999999999957E-2</v>
      </c>
      <c r="H35" s="67" t="s">
        <v>709</v>
      </c>
      <c r="I35" s="58" t="s">
        <v>708</v>
      </c>
      <c r="J35" s="68" t="s">
        <v>629</v>
      </c>
      <c r="K35" s="69">
        <f>1-K34</f>
        <v>8.9099999999999957E-2</v>
      </c>
      <c r="M35" s="67" t="s">
        <v>709</v>
      </c>
      <c r="N35" s="58" t="s">
        <v>708</v>
      </c>
      <c r="O35" s="68" t="s">
        <v>629</v>
      </c>
      <c r="P35" s="69">
        <f>1-P34</f>
        <v>8.9099999999999957E-2</v>
      </c>
    </row>
    <row r="36" spans="2:16">
      <c r="B36" s="70" t="s">
        <v>703</v>
      </c>
      <c r="C36" s="70" t="s">
        <v>710</v>
      </c>
      <c r="D36" s="70" t="s">
        <v>696</v>
      </c>
      <c r="E36" s="71">
        <f>K36+P36</f>
        <v>3655</v>
      </c>
      <c r="H36" s="70" t="s">
        <v>703</v>
      </c>
      <c r="I36" s="70" t="s">
        <v>710</v>
      </c>
      <c r="J36" s="70" t="s">
        <v>696</v>
      </c>
      <c r="K36" s="71">
        <f>ROUNDDOWN(K31*(1-K35),0)</f>
        <v>2754</v>
      </c>
      <c r="M36" s="70" t="s">
        <v>703</v>
      </c>
      <c r="N36" s="70" t="s">
        <v>710</v>
      </c>
      <c r="O36" s="70" t="s">
        <v>696</v>
      </c>
      <c r="P36" s="71">
        <f>ROUNDDOWN(P31*(1-P35),0)</f>
        <v>901</v>
      </c>
    </row>
    <row r="37" spans="2:16">
      <c r="B37" s="72" t="s">
        <v>711</v>
      </c>
      <c r="C37" s="73" t="s">
        <v>710</v>
      </c>
      <c r="D37" s="73" t="s">
        <v>696</v>
      </c>
      <c r="E37" s="74">
        <f>K37+P37</f>
        <v>3655</v>
      </c>
      <c r="H37" s="72" t="s">
        <v>711</v>
      </c>
      <c r="I37" s="73" t="s">
        <v>710</v>
      </c>
      <c r="J37" s="73" t="s">
        <v>696</v>
      </c>
      <c r="K37" s="74">
        <f>(K36)</f>
        <v>2754</v>
      </c>
      <c r="M37" s="72" t="s">
        <v>711</v>
      </c>
      <c r="N37" s="73" t="s">
        <v>710</v>
      </c>
      <c r="O37" s="73" t="s">
        <v>696</v>
      </c>
      <c r="P37" s="74">
        <f>(P36)</f>
        <v>901</v>
      </c>
    </row>
    <row r="38" spans="2:16">
      <c r="C38" s="380"/>
      <c r="D38" s="380"/>
      <c r="I38" s="380"/>
      <c r="J38" s="380"/>
      <c r="N38" s="380"/>
      <c r="O38" s="380"/>
    </row>
    <row r="41" spans="2:16">
      <c r="E41" s="75"/>
      <c r="K41" s="75"/>
      <c r="P41" s="75"/>
    </row>
  </sheetData>
  <mergeCells count="21">
    <mergeCell ref="M26:P26"/>
    <mergeCell ref="B26:E26"/>
    <mergeCell ref="B33:E33"/>
    <mergeCell ref="H33:K33"/>
    <mergeCell ref="M33:P33"/>
    <mergeCell ref="C38:D38"/>
    <mergeCell ref="I38:J38"/>
    <mergeCell ref="N38:O38"/>
    <mergeCell ref="H2:K2"/>
    <mergeCell ref="M2:P2"/>
    <mergeCell ref="H4:K4"/>
    <mergeCell ref="M4:P4"/>
    <mergeCell ref="B2:E2"/>
    <mergeCell ref="B4:E4"/>
    <mergeCell ref="H12:K12"/>
    <mergeCell ref="M12:P12"/>
    <mergeCell ref="H20:K20"/>
    <mergeCell ref="M20:P20"/>
    <mergeCell ref="B12:E12"/>
    <mergeCell ref="B20:E20"/>
    <mergeCell ref="H26:K26"/>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P41"/>
  <sheetViews>
    <sheetView workbookViewId="0">
      <selection sqref="A1:J1"/>
    </sheetView>
  </sheetViews>
  <sheetFormatPr defaultRowHeight="15"/>
  <cols>
    <col min="2" max="2" width="60.5703125" bestFit="1" customWidth="1"/>
    <col min="3" max="3" width="18.42578125" bestFit="1" customWidth="1"/>
    <col min="4" max="4" width="12.42578125" bestFit="1" customWidth="1"/>
    <col min="5" max="5" width="12.5703125" customWidth="1"/>
    <col min="6" max="6" width="7.42578125" customWidth="1"/>
    <col min="7" max="7" width="6.42578125" customWidth="1"/>
    <col min="8" max="8" width="60.5703125" bestFit="1" customWidth="1"/>
    <col min="9" max="9" width="18.42578125" bestFit="1" customWidth="1"/>
    <col min="10" max="10" width="12.42578125" bestFit="1" customWidth="1"/>
    <col min="11" max="11" width="12.5703125" customWidth="1"/>
    <col min="12" max="12" width="5" customWidth="1"/>
    <col min="13" max="13" width="60.5703125" bestFit="1" customWidth="1"/>
    <col min="14" max="14" width="18.42578125" bestFit="1" customWidth="1"/>
    <col min="15" max="15" width="12.42578125" bestFit="1" customWidth="1"/>
    <col min="16" max="16" width="12.5703125" customWidth="1"/>
  </cols>
  <sheetData>
    <row r="2" spans="2:16" ht="15" customHeight="1">
      <c r="B2" s="381" t="s">
        <v>653</v>
      </c>
      <c r="C2" s="381"/>
      <c r="D2" s="381"/>
      <c r="E2" s="381"/>
      <c r="F2" s="52"/>
      <c r="G2" s="52"/>
      <c r="H2" s="381" t="s">
        <v>654</v>
      </c>
      <c r="I2" s="381"/>
      <c r="J2" s="381"/>
      <c r="K2" s="381"/>
      <c r="L2" s="52"/>
      <c r="M2" s="381" t="s">
        <v>742</v>
      </c>
      <c r="N2" s="381"/>
      <c r="O2" s="381"/>
      <c r="P2" s="381"/>
    </row>
    <row r="3" spans="2:16" ht="15" hidden="1" customHeight="1">
      <c r="B3" s="52"/>
      <c r="C3" s="52"/>
      <c r="D3" s="52"/>
      <c r="E3" s="52"/>
      <c r="H3" s="52"/>
      <c r="I3" s="52"/>
      <c r="J3" s="52"/>
      <c r="K3" s="52"/>
      <c r="M3" s="52"/>
      <c r="N3" s="52"/>
      <c r="O3" s="52"/>
      <c r="P3" s="52"/>
    </row>
    <row r="4" spans="2:16" s="1" customFormat="1">
      <c r="B4" s="377" t="s">
        <v>655</v>
      </c>
      <c r="C4" s="378"/>
      <c r="D4" s="378"/>
      <c r="E4" s="379"/>
      <c r="H4" s="377" t="s">
        <v>655</v>
      </c>
      <c r="I4" s="378"/>
      <c r="J4" s="378"/>
      <c r="K4" s="379"/>
      <c r="L4" s="2"/>
      <c r="M4" s="377" t="s">
        <v>655</v>
      </c>
      <c r="N4" s="378"/>
      <c r="O4" s="378"/>
      <c r="P4" s="379"/>
    </row>
    <row r="5" spans="2:16">
      <c r="B5" s="58" t="s">
        <v>656</v>
      </c>
      <c r="C5" s="58" t="s">
        <v>657</v>
      </c>
      <c r="D5" s="58" t="s">
        <v>658</v>
      </c>
      <c r="E5" s="59">
        <v>4.5600000000000002E-2</v>
      </c>
      <c r="H5" s="58" t="s">
        <v>656</v>
      </c>
      <c r="I5" s="58" t="s">
        <v>657</v>
      </c>
      <c r="J5" s="58" t="s">
        <v>658</v>
      </c>
      <c r="K5" s="59">
        <v>4.5600000000000002E-2</v>
      </c>
      <c r="L5" s="4"/>
      <c r="M5" s="58" t="s">
        <v>656</v>
      </c>
      <c r="N5" s="58" t="s">
        <v>657</v>
      </c>
      <c r="O5" s="58" t="s">
        <v>658</v>
      </c>
      <c r="P5" s="59">
        <v>4.5600000000000002E-2</v>
      </c>
    </row>
    <row r="6" spans="2:16">
      <c r="B6" s="58" t="s">
        <v>659</v>
      </c>
      <c r="C6" s="58" t="s">
        <v>660</v>
      </c>
      <c r="D6" s="58"/>
      <c r="E6" s="61">
        <f>'Project Technology Days '!S107</f>
        <v>419220</v>
      </c>
      <c r="H6" s="58" t="s">
        <v>659</v>
      </c>
      <c r="I6" s="58" t="s">
        <v>660</v>
      </c>
      <c r="J6" s="58"/>
      <c r="K6" s="61">
        <f>'Project Technology Days '!Q107</f>
        <v>326124</v>
      </c>
      <c r="M6" s="58" t="s">
        <v>659</v>
      </c>
      <c r="N6" s="58" t="s">
        <v>660</v>
      </c>
      <c r="O6" s="58"/>
      <c r="P6" s="61">
        <f>'Project Technology Days '!R107</f>
        <v>93096</v>
      </c>
    </row>
    <row r="7" spans="2:16">
      <c r="B7" s="58" t="s">
        <v>661</v>
      </c>
      <c r="C7" s="58" t="s">
        <v>662</v>
      </c>
      <c r="D7" s="58" t="s">
        <v>663</v>
      </c>
      <c r="E7" s="62">
        <v>4.0000000000000002E-4</v>
      </c>
      <c r="H7" s="58" t="s">
        <v>661</v>
      </c>
      <c r="I7" s="58" t="s">
        <v>662</v>
      </c>
      <c r="J7" s="58" t="s">
        <v>663</v>
      </c>
      <c r="K7" s="62">
        <v>4.0000000000000002E-4</v>
      </c>
      <c r="M7" s="58" t="s">
        <v>661</v>
      </c>
      <c r="N7" s="58" t="s">
        <v>662</v>
      </c>
      <c r="O7" s="58" t="s">
        <v>663</v>
      </c>
      <c r="P7" s="62">
        <v>4.0000000000000002E-4</v>
      </c>
    </row>
    <row r="8" spans="2:16" ht="29.25">
      <c r="B8" s="63" t="s">
        <v>664</v>
      </c>
      <c r="C8" s="58" t="s">
        <v>665</v>
      </c>
      <c r="D8" s="58" t="s">
        <v>666</v>
      </c>
      <c r="E8" s="58">
        <v>7.5</v>
      </c>
      <c r="H8" s="63" t="s">
        <v>664</v>
      </c>
      <c r="I8" s="58" t="s">
        <v>665</v>
      </c>
      <c r="J8" s="58" t="s">
        <v>666</v>
      </c>
      <c r="K8" s="58">
        <v>7.5</v>
      </c>
      <c r="M8" s="63" t="s">
        <v>664</v>
      </c>
      <c r="N8" s="58" t="s">
        <v>665</v>
      </c>
      <c r="O8" s="58" t="s">
        <v>666</v>
      </c>
      <c r="P8" s="58">
        <v>7.5</v>
      </c>
    </row>
    <row r="9" spans="2:16" ht="29.25">
      <c r="B9" s="63" t="s">
        <v>667</v>
      </c>
      <c r="C9" s="58" t="s">
        <v>668</v>
      </c>
      <c r="D9" s="58" t="s">
        <v>666</v>
      </c>
      <c r="E9" s="58">
        <v>0</v>
      </c>
      <c r="H9" s="63" t="s">
        <v>667</v>
      </c>
      <c r="I9" s="58" t="s">
        <v>668</v>
      </c>
      <c r="J9" s="58" t="s">
        <v>666</v>
      </c>
      <c r="K9" s="58">
        <v>0</v>
      </c>
      <c r="M9" s="63" t="s">
        <v>667</v>
      </c>
      <c r="N9" s="58" t="s">
        <v>668</v>
      </c>
      <c r="O9" s="58" t="s">
        <v>666</v>
      </c>
      <c r="P9" s="58">
        <v>0</v>
      </c>
    </row>
    <row r="10" spans="2:16">
      <c r="B10" s="58" t="s">
        <v>669</v>
      </c>
      <c r="C10" s="58" t="s">
        <v>670</v>
      </c>
      <c r="D10" s="58" t="s">
        <v>671</v>
      </c>
      <c r="E10" s="64">
        <f>(1-E5)*E6*E7*(E8+E9)</f>
        <v>1200.3107040000002</v>
      </c>
      <c r="H10" s="58" t="s">
        <v>669</v>
      </c>
      <c r="I10" s="58" t="s">
        <v>670</v>
      </c>
      <c r="J10" s="58" t="s">
        <v>671</v>
      </c>
      <c r="K10" s="64">
        <f>(1-K5)*K6*K7*(K8+K9)</f>
        <v>933.75823680000019</v>
      </c>
      <c r="M10" s="58" t="s">
        <v>669</v>
      </c>
      <c r="N10" s="58" t="s">
        <v>670</v>
      </c>
      <c r="O10" s="58" t="s">
        <v>671</v>
      </c>
      <c r="P10" s="64">
        <f>(1-P5)*P6*P7*(P8+P9)</f>
        <v>266.55246720000002</v>
      </c>
    </row>
    <row r="11" spans="2:16">
      <c r="B11" s="52"/>
      <c r="C11" s="52"/>
      <c r="D11" s="52"/>
      <c r="E11" s="52"/>
      <c r="H11" s="52"/>
      <c r="I11" s="52"/>
      <c r="J11" s="52"/>
      <c r="K11" s="52"/>
      <c r="M11" s="52"/>
      <c r="N11" s="52"/>
      <c r="O11" s="52"/>
      <c r="P11" s="52"/>
    </row>
    <row r="12" spans="2:16">
      <c r="B12" s="377" t="s">
        <v>672</v>
      </c>
      <c r="C12" s="378"/>
      <c r="D12" s="378"/>
      <c r="E12" s="379"/>
      <c r="H12" s="377" t="s">
        <v>672</v>
      </c>
      <c r="I12" s="378"/>
      <c r="J12" s="378"/>
      <c r="K12" s="379"/>
      <c r="M12" s="377" t="s">
        <v>672</v>
      </c>
      <c r="N12" s="378"/>
      <c r="O12" s="378"/>
      <c r="P12" s="379"/>
    </row>
    <row r="13" spans="2:16">
      <c r="B13" s="58" t="s">
        <v>673</v>
      </c>
      <c r="C13" s="58" t="s">
        <v>657</v>
      </c>
      <c r="D13" s="58" t="s">
        <v>658</v>
      </c>
      <c r="E13" s="58">
        <f>E5</f>
        <v>4.5600000000000002E-2</v>
      </c>
      <c r="H13" s="58" t="s">
        <v>673</v>
      </c>
      <c r="I13" s="58" t="s">
        <v>657</v>
      </c>
      <c r="J13" s="58" t="s">
        <v>658</v>
      </c>
      <c r="K13" s="58">
        <f>K5</f>
        <v>4.5600000000000002E-2</v>
      </c>
      <c r="M13" s="58" t="s">
        <v>673</v>
      </c>
      <c r="N13" s="58" t="s">
        <v>657</v>
      </c>
      <c r="O13" s="58" t="s">
        <v>658</v>
      </c>
      <c r="P13" s="58">
        <f>P5</f>
        <v>4.5600000000000002E-2</v>
      </c>
    </row>
    <row r="14" spans="2:16">
      <c r="B14" s="58" t="s">
        <v>659</v>
      </c>
      <c r="C14" s="58" t="s">
        <v>660</v>
      </c>
      <c r="D14" s="58"/>
      <c r="E14" s="61">
        <f>E6</f>
        <v>419220</v>
      </c>
      <c r="H14" s="58" t="s">
        <v>659</v>
      </c>
      <c r="I14" s="58" t="s">
        <v>660</v>
      </c>
      <c r="J14" s="58"/>
      <c r="K14" s="61">
        <f>K6</f>
        <v>326124</v>
      </c>
      <c r="M14" s="58" t="s">
        <v>659</v>
      </c>
      <c r="N14" s="58" t="s">
        <v>660</v>
      </c>
      <c r="O14" s="58"/>
      <c r="P14" s="61">
        <f>P6</f>
        <v>93096</v>
      </c>
    </row>
    <row r="15" spans="2:16">
      <c r="B15" s="58" t="s">
        <v>674</v>
      </c>
      <c r="C15" s="58" t="s">
        <v>675</v>
      </c>
      <c r="D15" s="58" t="s">
        <v>663</v>
      </c>
      <c r="E15" s="62">
        <f>E7</f>
        <v>4.0000000000000002E-4</v>
      </c>
      <c r="H15" s="58" t="s">
        <v>674</v>
      </c>
      <c r="I15" s="58" t="s">
        <v>675</v>
      </c>
      <c r="J15" s="58" t="s">
        <v>663</v>
      </c>
      <c r="K15" s="62">
        <f>K7</f>
        <v>4.0000000000000002E-4</v>
      </c>
      <c r="M15" s="58" t="s">
        <v>674</v>
      </c>
      <c r="N15" s="58" t="s">
        <v>675</v>
      </c>
      <c r="O15" s="58" t="s">
        <v>663</v>
      </c>
      <c r="P15" s="62">
        <f>P7</f>
        <v>4.0000000000000002E-4</v>
      </c>
    </row>
    <row r="16" spans="2:16">
      <c r="B16" s="58" t="s">
        <v>676</v>
      </c>
      <c r="C16" s="58" t="s">
        <v>890</v>
      </c>
      <c r="D16" s="58" t="s">
        <v>666</v>
      </c>
      <c r="E16" s="58">
        <v>0</v>
      </c>
      <c r="H16" s="58" t="s">
        <v>676</v>
      </c>
      <c r="I16" s="58" t="s">
        <v>890</v>
      </c>
      <c r="J16" s="58" t="s">
        <v>666</v>
      </c>
      <c r="K16" s="58">
        <v>0</v>
      </c>
      <c r="M16" s="58" t="s">
        <v>676</v>
      </c>
      <c r="N16" s="58" t="s">
        <v>890</v>
      </c>
      <c r="O16" s="58" t="s">
        <v>666</v>
      </c>
      <c r="P16" s="58">
        <v>0</v>
      </c>
    </row>
    <row r="17" spans="2:16">
      <c r="B17" s="58" t="s">
        <v>677</v>
      </c>
      <c r="C17" s="58" t="s">
        <v>678</v>
      </c>
      <c r="D17" s="58" t="s">
        <v>666</v>
      </c>
      <c r="E17" s="64">
        <v>0</v>
      </c>
      <c r="H17" s="58" t="s">
        <v>677</v>
      </c>
      <c r="I17" s="58" t="s">
        <v>678</v>
      </c>
      <c r="J17" s="58" t="s">
        <v>666</v>
      </c>
      <c r="K17" s="64">
        <v>0</v>
      </c>
      <c r="M17" s="58" t="s">
        <v>677</v>
      </c>
      <c r="N17" s="58" t="s">
        <v>678</v>
      </c>
      <c r="O17" s="58" t="s">
        <v>666</v>
      </c>
      <c r="P17" s="64">
        <v>0</v>
      </c>
    </row>
    <row r="18" spans="2:16">
      <c r="B18" s="58" t="s">
        <v>679</v>
      </c>
      <c r="C18" s="58" t="s">
        <v>680</v>
      </c>
      <c r="D18" s="58" t="s">
        <v>671</v>
      </c>
      <c r="E18" s="65">
        <f>(1-E13)*E14*E15*(E16+E17)</f>
        <v>0</v>
      </c>
      <c r="H18" s="58" t="s">
        <v>679</v>
      </c>
      <c r="I18" s="58" t="s">
        <v>680</v>
      </c>
      <c r="J18" s="58" t="s">
        <v>671</v>
      </c>
      <c r="K18" s="65">
        <f>(1-K13)*K14*K15*(K16+K17)</f>
        <v>0</v>
      </c>
      <c r="M18" s="58" t="s">
        <v>679</v>
      </c>
      <c r="N18" s="58" t="s">
        <v>680</v>
      </c>
      <c r="O18" s="58" t="s">
        <v>671</v>
      </c>
      <c r="P18" s="65">
        <f>(1-P13)*P14*P15*(P16+P17)</f>
        <v>0</v>
      </c>
    </row>
    <row r="19" spans="2:16">
      <c r="B19" s="52"/>
      <c r="C19" s="52"/>
      <c r="D19" s="52"/>
      <c r="E19" s="52"/>
      <c r="H19" s="52"/>
      <c r="I19" s="52"/>
      <c r="J19" s="52"/>
      <c r="K19" s="52"/>
      <c r="M19" s="52"/>
      <c r="N19" s="52"/>
      <c r="O19" s="52"/>
      <c r="P19" s="52"/>
    </row>
    <row r="20" spans="2:16">
      <c r="B20" s="377" t="s">
        <v>681</v>
      </c>
      <c r="C20" s="378"/>
      <c r="D20" s="378"/>
      <c r="E20" s="379"/>
      <c r="H20" s="377" t="s">
        <v>681</v>
      </c>
      <c r="I20" s="378"/>
      <c r="J20" s="378"/>
      <c r="K20" s="379"/>
      <c r="M20" s="377" t="s">
        <v>681</v>
      </c>
      <c r="N20" s="378"/>
      <c r="O20" s="378"/>
      <c r="P20" s="379"/>
    </row>
    <row r="21" spans="2:16">
      <c r="B21" s="63" t="s">
        <v>682</v>
      </c>
      <c r="C21" s="58" t="s">
        <v>682</v>
      </c>
      <c r="D21" s="58" t="s">
        <v>683</v>
      </c>
      <c r="E21" s="66">
        <v>0.89</v>
      </c>
      <c r="H21" s="63" t="s">
        <v>682</v>
      </c>
      <c r="I21" s="58" t="s">
        <v>682</v>
      </c>
      <c r="J21" s="58" t="s">
        <v>683</v>
      </c>
      <c r="K21" s="66">
        <v>0.89</v>
      </c>
      <c r="M21" s="63" t="s">
        <v>682</v>
      </c>
      <c r="N21" s="58" t="s">
        <v>682</v>
      </c>
      <c r="O21" s="58" t="s">
        <v>683</v>
      </c>
      <c r="P21" s="66">
        <v>0.89</v>
      </c>
    </row>
    <row r="22" spans="2:16">
      <c r="B22" s="58" t="s">
        <v>684</v>
      </c>
      <c r="C22" s="58" t="s">
        <v>685</v>
      </c>
      <c r="D22" s="58" t="s">
        <v>686</v>
      </c>
      <c r="E22" s="58">
        <v>112</v>
      </c>
      <c r="H22" s="58" t="s">
        <v>684</v>
      </c>
      <c r="I22" s="58" t="s">
        <v>685</v>
      </c>
      <c r="J22" s="58" t="s">
        <v>686</v>
      </c>
      <c r="K22" s="58">
        <v>112</v>
      </c>
      <c r="M22" s="58" t="s">
        <v>684</v>
      </c>
      <c r="N22" s="58" t="s">
        <v>685</v>
      </c>
      <c r="O22" s="58" t="s">
        <v>686</v>
      </c>
      <c r="P22" s="58">
        <v>112</v>
      </c>
    </row>
    <row r="23" spans="2:16">
      <c r="B23" s="58" t="s">
        <v>687</v>
      </c>
      <c r="C23" s="58" t="s">
        <v>688</v>
      </c>
      <c r="D23" s="58" t="s">
        <v>689</v>
      </c>
      <c r="E23" s="58">
        <v>9.4600000000000009</v>
      </c>
      <c r="H23" s="58" t="s">
        <v>687</v>
      </c>
      <c r="I23" s="58" t="s">
        <v>688</v>
      </c>
      <c r="J23" s="58" t="s">
        <v>689</v>
      </c>
      <c r="K23" s="58">
        <v>9.4600000000000009</v>
      </c>
      <c r="M23" s="58" t="s">
        <v>687</v>
      </c>
      <c r="N23" s="58" t="s">
        <v>688</v>
      </c>
      <c r="O23" s="58" t="s">
        <v>689</v>
      </c>
      <c r="P23" s="58">
        <v>9.4600000000000009</v>
      </c>
    </row>
    <row r="24" spans="2:16">
      <c r="B24" s="58" t="s">
        <v>690</v>
      </c>
      <c r="C24" s="58" t="s">
        <v>691</v>
      </c>
      <c r="D24" s="58" t="s">
        <v>692</v>
      </c>
      <c r="E24" s="58">
        <v>1.5599999999999999E-2</v>
      </c>
      <c r="H24" s="58" t="s">
        <v>690</v>
      </c>
      <c r="I24" s="58" t="s">
        <v>691</v>
      </c>
      <c r="J24" s="58" t="s">
        <v>692</v>
      </c>
      <c r="K24" s="58">
        <v>1.5599999999999999E-2</v>
      </c>
      <c r="M24" s="58" t="s">
        <v>690</v>
      </c>
      <c r="N24" s="58" t="s">
        <v>691</v>
      </c>
      <c r="O24" s="58" t="s">
        <v>692</v>
      </c>
      <c r="P24" s="58">
        <v>1.5599999999999999E-2</v>
      </c>
    </row>
    <row r="25" spans="2:16">
      <c r="B25" s="52"/>
      <c r="C25" s="52"/>
      <c r="D25" s="52"/>
      <c r="E25" s="52"/>
      <c r="H25" s="52"/>
      <c r="I25" s="52"/>
      <c r="J25" s="52"/>
      <c r="K25" s="52"/>
      <c r="M25" s="52"/>
      <c r="N25" s="52"/>
      <c r="O25" s="52"/>
      <c r="P25" s="52"/>
    </row>
    <row r="26" spans="2:16">
      <c r="B26" s="377" t="s">
        <v>693</v>
      </c>
      <c r="C26" s="378"/>
      <c r="D26" s="378"/>
      <c r="E26" s="379"/>
      <c r="H26" s="377" t="s">
        <v>693</v>
      </c>
      <c r="I26" s="378"/>
      <c r="J26" s="378"/>
      <c r="K26" s="379"/>
      <c r="M26" s="377" t="s">
        <v>693</v>
      </c>
      <c r="N26" s="378"/>
      <c r="O26" s="378"/>
      <c r="P26" s="379"/>
    </row>
    <row r="27" spans="2:16">
      <c r="B27" s="58" t="s">
        <v>694</v>
      </c>
      <c r="C27" s="58" t="s">
        <v>695</v>
      </c>
      <c r="D27" s="58" t="s">
        <v>696</v>
      </c>
      <c r="E27" s="61">
        <f>E10*((E22*E21)+E23)*E24</f>
        <v>2043.6297996591366</v>
      </c>
      <c r="H27" s="58" t="s">
        <v>694</v>
      </c>
      <c r="I27" s="58" t="s">
        <v>695</v>
      </c>
      <c r="J27" s="58" t="s">
        <v>696</v>
      </c>
      <c r="K27" s="61">
        <f>K10*((K22*K21)+K23)*K24</f>
        <v>1589.8018338438917</v>
      </c>
      <c r="M27" s="58" t="s">
        <v>694</v>
      </c>
      <c r="N27" s="58" t="s">
        <v>695</v>
      </c>
      <c r="O27" s="58" t="s">
        <v>696</v>
      </c>
      <c r="P27" s="61">
        <f>P10*((P22*P21)+P23)*P24</f>
        <v>453.82796581524485</v>
      </c>
    </row>
    <row r="28" spans="2:16">
      <c r="B28" s="58" t="s">
        <v>697</v>
      </c>
      <c r="C28" s="58" t="s">
        <v>698</v>
      </c>
      <c r="D28" s="58" t="s">
        <v>696</v>
      </c>
      <c r="E28" s="61">
        <f>E18*((E22*E21)+E23)*E24</f>
        <v>0</v>
      </c>
      <c r="H28" s="58" t="s">
        <v>697</v>
      </c>
      <c r="I28" s="58" t="s">
        <v>698</v>
      </c>
      <c r="J28" s="58" t="s">
        <v>696</v>
      </c>
      <c r="K28" s="61">
        <f>K18*((K22*K21)+K23)*K24</f>
        <v>0</v>
      </c>
      <c r="M28" s="58" t="s">
        <v>697</v>
      </c>
      <c r="N28" s="58" t="s">
        <v>698</v>
      </c>
      <c r="O28" s="58" t="s">
        <v>696</v>
      </c>
      <c r="P28" s="61">
        <f>P18*((P22*P21)+P23)*P24</f>
        <v>0</v>
      </c>
    </row>
    <row r="29" spans="2:16">
      <c r="B29" s="58" t="s">
        <v>699</v>
      </c>
      <c r="C29" s="58" t="s">
        <v>700</v>
      </c>
      <c r="D29" s="58" t="s">
        <v>658</v>
      </c>
      <c r="E29" s="64">
        <v>0.93989999999999996</v>
      </c>
      <c r="H29" s="58" t="s">
        <v>699</v>
      </c>
      <c r="I29" s="58" t="s">
        <v>700</v>
      </c>
      <c r="J29" s="58" t="s">
        <v>658</v>
      </c>
      <c r="K29" s="64">
        <v>0.93989999999999996</v>
      </c>
      <c r="M29" s="58" t="s">
        <v>699</v>
      </c>
      <c r="N29" s="58" t="s">
        <v>700</v>
      </c>
      <c r="O29" s="58" t="s">
        <v>658</v>
      </c>
      <c r="P29" s="64">
        <v>0.93989999999999996</v>
      </c>
    </row>
    <row r="30" spans="2:16">
      <c r="B30" s="58" t="s">
        <v>701</v>
      </c>
      <c r="C30" s="58" t="s">
        <v>702</v>
      </c>
      <c r="D30" s="58" t="s">
        <v>696</v>
      </c>
      <c r="E30" s="58">
        <v>0</v>
      </c>
      <c r="H30" s="58" t="s">
        <v>701</v>
      </c>
      <c r="I30" s="58" t="s">
        <v>702</v>
      </c>
      <c r="J30" s="58" t="s">
        <v>696</v>
      </c>
      <c r="K30" s="58">
        <v>0</v>
      </c>
      <c r="M30" s="58" t="s">
        <v>701</v>
      </c>
      <c r="N30" s="58" t="s">
        <v>702</v>
      </c>
      <c r="O30" s="58" t="s">
        <v>696</v>
      </c>
      <c r="P30" s="58">
        <v>0</v>
      </c>
    </row>
    <row r="31" spans="2:16">
      <c r="B31" s="58" t="s">
        <v>703</v>
      </c>
      <c r="C31" s="58" t="s">
        <v>704</v>
      </c>
      <c r="D31" s="58" t="s">
        <v>696</v>
      </c>
      <c r="E31" s="61">
        <f>((E27-E28)*E29)-E30</f>
        <v>1920.8076486996224</v>
      </c>
      <c r="H31" s="58" t="s">
        <v>703</v>
      </c>
      <c r="I31" s="58" t="s">
        <v>704</v>
      </c>
      <c r="J31" s="58" t="s">
        <v>696</v>
      </c>
      <c r="K31" s="61">
        <f>((K27-K28)*K29)-K30</f>
        <v>1494.2547436298737</v>
      </c>
      <c r="L31" s="100"/>
      <c r="M31" s="58" t="s">
        <v>703</v>
      </c>
      <c r="N31" s="58" t="s">
        <v>704</v>
      </c>
      <c r="O31" s="58" t="s">
        <v>696</v>
      </c>
      <c r="P31" s="61">
        <f>((P27-P28)*P29)-P30</f>
        <v>426.55290506974859</v>
      </c>
    </row>
    <row r="32" spans="2:16">
      <c r="B32" s="52"/>
      <c r="C32" s="52"/>
      <c r="D32" s="60"/>
      <c r="E32" s="52"/>
      <c r="H32" s="52"/>
      <c r="I32" s="52"/>
      <c r="J32" s="60"/>
      <c r="K32" s="52"/>
      <c r="M32" s="52"/>
      <c r="N32" s="52"/>
      <c r="O32" s="60"/>
      <c r="P32" s="52"/>
    </row>
    <row r="33" spans="2:16">
      <c r="B33" s="377" t="s">
        <v>705</v>
      </c>
      <c r="C33" s="378"/>
      <c r="D33" s="378"/>
      <c r="E33" s="379"/>
      <c r="H33" s="377" t="s">
        <v>705</v>
      </c>
      <c r="I33" s="378"/>
      <c r="J33" s="378"/>
      <c r="K33" s="379"/>
      <c r="M33" s="377" t="s">
        <v>705</v>
      </c>
      <c r="N33" s="378"/>
      <c r="O33" s="378"/>
      <c r="P33" s="379"/>
    </row>
    <row r="34" spans="2:16">
      <c r="B34" s="67" t="s">
        <v>706</v>
      </c>
      <c r="C34" s="58"/>
      <c r="D34" s="68"/>
      <c r="E34" s="69">
        <v>0.91090000000000004</v>
      </c>
      <c r="H34" s="67" t="s">
        <v>706</v>
      </c>
      <c r="I34" s="58"/>
      <c r="J34" s="68"/>
      <c r="K34" s="69">
        <v>0.91090000000000004</v>
      </c>
      <c r="M34" s="67" t="s">
        <v>706</v>
      </c>
      <c r="N34" s="58"/>
      <c r="O34" s="68"/>
      <c r="P34" s="69">
        <v>0.91090000000000004</v>
      </c>
    </row>
    <row r="35" spans="2:16">
      <c r="B35" s="67" t="s">
        <v>707</v>
      </c>
      <c r="C35" s="58" t="s">
        <v>708</v>
      </c>
      <c r="D35" s="68" t="s">
        <v>629</v>
      </c>
      <c r="E35" s="69">
        <f>1-E34</f>
        <v>8.9099999999999957E-2</v>
      </c>
      <c r="H35" s="67" t="s">
        <v>712</v>
      </c>
      <c r="I35" s="58" t="s">
        <v>708</v>
      </c>
      <c r="J35" s="68" t="s">
        <v>629</v>
      </c>
      <c r="K35" s="69">
        <f>1-K34</f>
        <v>8.9099999999999957E-2</v>
      </c>
      <c r="M35" s="67" t="s">
        <v>712</v>
      </c>
      <c r="N35" s="58" t="s">
        <v>708</v>
      </c>
      <c r="O35" s="68" t="s">
        <v>629</v>
      </c>
      <c r="P35" s="69">
        <f>1-P34</f>
        <v>8.9099999999999957E-2</v>
      </c>
    </row>
    <row r="36" spans="2:16">
      <c r="B36" s="70" t="s">
        <v>703</v>
      </c>
      <c r="C36" s="70" t="s">
        <v>710</v>
      </c>
      <c r="D36" s="70" t="s">
        <v>696</v>
      </c>
      <c r="E36" s="71">
        <f>K36+P36</f>
        <v>1749</v>
      </c>
      <c r="H36" s="70" t="s">
        <v>703</v>
      </c>
      <c r="I36" s="70" t="s">
        <v>710</v>
      </c>
      <c r="J36" s="70" t="s">
        <v>696</v>
      </c>
      <c r="K36" s="71">
        <f>ROUNDDOWN(K31*(1-K35),0)</f>
        <v>1361</v>
      </c>
      <c r="M36" s="70" t="s">
        <v>703</v>
      </c>
      <c r="N36" s="70" t="s">
        <v>710</v>
      </c>
      <c r="O36" s="70" t="s">
        <v>696</v>
      </c>
      <c r="P36" s="71">
        <f>ROUNDDOWN(P31*(1-P35),0)</f>
        <v>388</v>
      </c>
    </row>
    <row r="37" spans="2:16">
      <c r="B37" s="72" t="s">
        <v>711</v>
      </c>
      <c r="C37" s="73" t="s">
        <v>710</v>
      </c>
      <c r="D37" s="73" t="s">
        <v>696</v>
      </c>
      <c r="E37" s="74">
        <f>K37+P37</f>
        <v>1749</v>
      </c>
      <c r="H37" s="72" t="s">
        <v>711</v>
      </c>
      <c r="I37" s="73" t="s">
        <v>710</v>
      </c>
      <c r="J37" s="73" t="s">
        <v>696</v>
      </c>
      <c r="K37" s="74">
        <f>K36</f>
        <v>1361</v>
      </c>
      <c r="M37" s="72" t="s">
        <v>711</v>
      </c>
      <c r="N37" s="73" t="s">
        <v>710</v>
      </c>
      <c r="O37" s="73" t="s">
        <v>696</v>
      </c>
      <c r="P37" s="74">
        <f>P36</f>
        <v>388</v>
      </c>
    </row>
    <row r="38" spans="2:16">
      <c r="C38" s="382"/>
      <c r="D38" s="382"/>
      <c r="I38" s="382"/>
      <c r="J38" s="382"/>
      <c r="N38" s="382"/>
      <c r="O38" s="382"/>
    </row>
    <row r="41" spans="2:16">
      <c r="E41" s="18"/>
      <c r="K41" s="18"/>
      <c r="P41" s="18"/>
    </row>
  </sheetData>
  <mergeCells count="21">
    <mergeCell ref="I38:J38"/>
    <mergeCell ref="H26:K26"/>
    <mergeCell ref="M26:P26"/>
    <mergeCell ref="B26:E26"/>
    <mergeCell ref="B33:E33"/>
    <mergeCell ref="H33:K33"/>
    <mergeCell ref="C38:D38"/>
    <mergeCell ref="M33:P33"/>
    <mergeCell ref="N38:O38"/>
    <mergeCell ref="H20:K20"/>
    <mergeCell ref="M20:P20"/>
    <mergeCell ref="B12:E12"/>
    <mergeCell ref="B20:E20"/>
    <mergeCell ref="B2:E2"/>
    <mergeCell ref="B4:E4"/>
    <mergeCell ref="H12:K12"/>
    <mergeCell ref="M12:P12"/>
    <mergeCell ref="H2:K2"/>
    <mergeCell ref="M2:P2"/>
    <mergeCell ref="H4:K4"/>
    <mergeCell ref="M4:P4"/>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D1383-F78C-4C94-90B8-6E0194ED9425}">
  <dimension ref="A2:P41"/>
  <sheetViews>
    <sheetView topLeftCell="A8" workbookViewId="0">
      <selection sqref="A1:J1"/>
    </sheetView>
  </sheetViews>
  <sheetFormatPr defaultRowHeight="15"/>
  <cols>
    <col min="2" max="2" width="60.5703125" bestFit="1" customWidth="1"/>
    <col min="3" max="3" width="18.42578125" bestFit="1" customWidth="1"/>
    <col min="4" max="4" width="12.42578125" bestFit="1" customWidth="1"/>
    <col min="5" max="5" width="12.5703125" customWidth="1"/>
    <col min="6" max="6" width="7.42578125" customWidth="1"/>
    <col min="7" max="7" width="6.42578125" customWidth="1"/>
    <col min="8" max="8" width="60.5703125" bestFit="1" customWidth="1"/>
    <col min="9" max="9" width="18.42578125" bestFit="1" customWidth="1"/>
    <col min="10" max="10" width="12.42578125" bestFit="1" customWidth="1"/>
    <col min="11" max="11" width="12.5703125" customWidth="1"/>
    <col min="12" max="12" width="5" customWidth="1"/>
    <col min="13" max="13" width="60.5703125" bestFit="1" customWidth="1"/>
    <col min="14" max="14" width="18.42578125" bestFit="1" customWidth="1"/>
    <col min="15" max="15" width="12.42578125" bestFit="1" customWidth="1"/>
    <col min="16" max="16" width="12.5703125" customWidth="1"/>
  </cols>
  <sheetData>
    <row r="2" spans="1:16" ht="15" customHeight="1">
      <c r="B2" s="381" t="s">
        <v>743</v>
      </c>
      <c r="C2" s="381"/>
      <c r="D2" s="381"/>
      <c r="E2" s="381"/>
      <c r="F2" s="52"/>
      <c r="G2" s="52"/>
      <c r="H2" s="381" t="s">
        <v>654</v>
      </c>
      <c r="I2" s="381"/>
      <c r="J2" s="381"/>
      <c r="K2" s="381"/>
      <c r="L2" s="52"/>
      <c r="M2" s="381" t="s">
        <v>742</v>
      </c>
      <c r="N2" s="381"/>
      <c r="O2" s="381"/>
      <c r="P2" s="381"/>
    </row>
    <row r="3" spans="1:16" hidden="1">
      <c r="B3" s="52"/>
      <c r="C3" s="52"/>
      <c r="D3" s="52"/>
      <c r="E3" s="52"/>
      <c r="H3" s="52"/>
      <c r="I3" s="52"/>
      <c r="J3" s="52"/>
      <c r="K3" s="52"/>
      <c r="M3" s="52"/>
      <c r="N3" s="52"/>
      <c r="O3" s="52"/>
      <c r="P3" s="52"/>
    </row>
    <row r="4" spans="1:16">
      <c r="A4" s="1"/>
      <c r="B4" s="377" t="s">
        <v>655</v>
      </c>
      <c r="C4" s="378"/>
      <c r="D4" s="378"/>
      <c r="E4" s="379"/>
      <c r="F4" s="1"/>
      <c r="G4" s="1"/>
      <c r="H4" s="377" t="s">
        <v>655</v>
      </c>
      <c r="I4" s="378"/>
      <c r="J4" s="378"/>
      <c r="K4" s="379"/>
      <c r="L4" s="2"/>
      <c r="M4" s="377" t="s">
        <v>655</v>
      </c>
      <c r="N4" s="378"/>
      <c r="O4" s="378"/>
      <c r="P4" s="379"/>
    </row>
    <row r="5" spans="1:16">
      <c r="B5" s="58" t="s">
        <v>656</v>
      </c>
      <c r="C5" s="58" t="s">
        <v>657</v>
      </c>
      <c r="D5" s="58" t="s">
        <v>658</v>
      </c>
      <c r="E5" s="59">
        <v>4.5600000000000002E-2</v>
      </c>
      <c r="H5" s="58" t="s">
        <v>656</v>
      </c>
      <c r="I5" s="58" t="s">
        <v>657</v>
      </c>
      <c r="J5" s="58" t="s">
        <v>658</v>
      </c>
      <c r="K5" s="59">
        <v>4.5600000000000002E-2</v>
      </c>
      <c r="L5" s="4"/>
      <c r="M5" s="58" t="s">
        <v>656</v>
      </c>
      <c r="N5" s="58" t="s">
        <v>657</v>
      </c>
      <c r="O5" s="58" t="s">
        <v>658</v>
      </c>
      <c r="P5" s="59">
        <v>4.5600000000000002E-2</v>
      </c>
    </row>
    <row r="6" spans="1:16">
      <c r="B6" s="58" t="s">
        <v>659</v>
      </c>
      <c r="C6" s="58" t="s">
        <v>660</v>
      </c>
      <c r="D6" s="58"/>
      <c r="E6" s="61">
        <f>'Project Technology Days '!S117</f>
        <v>704450</v>
      </c>
      <c r="H6" s="58" t="s">
        <v>659</v>
      </c>
      <c r="I6" s="58" t="s">
        <v>660</v>
      </c>
      <c r="J6" s="58"/>
      <c r="K6" s="61">
        <f>'Project Technology Days '!Q117</f>
        <v>530750</v>
      </c>
      <c r="M6" s="58" t="s">
        <v>659</v>
      </c>
      <c r="N6" s="58" t="s">
        <v>660</v>
      </c>
      <c r="O6" s="58"/>
      <c r="P6" s="61">
        <f>'Project Technology Days '!R117</f>
        <v>173700</v>
      </c>
    </row>
    <row r="7" spans="1:16">
      <c r="B7" s="58" t="s">
        <v>661</v>
      </c>
      <c r="C7" s="58" t="s">
        <v>662</v>
      </c>
      <c r="D7" s="58" t="s">
        <v>663</v>
      </c>
      <c r="E7" s="62">
        <v>4.0000000000000002E-4</v>
      </c>
      <c r="H7" s="58" t="s">
        <v>661</v>
      </c>
      <c r="I7" s="58" t="s">
        <v>662</v>
      </c>
      <c r="J7" s="58" t="s">
        <v>663</v>
      </c>
      <c r="K7" s="62">
        <v>4.0000000000000002E-4</v>
      </c>
      <c r="M7" s="58" t="s">
        <v>661</v>
      </c>
      <c r="N7" s="58" t="s">
        <v>662</v>
      </c>
      <c r="O7" s="58" t="s">
        <v>663</v>
      </c>
      <c r="P7" s="62">
        <v>4.0000000000000002E-4</v>
      </c>
    </row>
    <row r="8" spans="1:16" ht="29.25">
      <c r="B8" s="63" t="s">
        <v>664</v>
      </c>
      <c r="C8" s="58" t="s">
        <v>665</v>
      </c>
      <c r="D8" s="58" t="s">
        <v>666</v>
      </c>
      <c r="E8" s="58">
        <v>7.5</v>
      </c>
      <c r="H8" s="63" t="s">
        <v>664</v>
      </c>
      <c r="I8" s="58" t="s">
        <v>665</v>
      </c>
      <c r="J8" s="58" t="s">
        <v>666</v>
      </c>
      <c r="K8" s="58">
        <v>7.5</v>
      </c>
      <c r="M8" s="63" t="s">
        <v>664</v>
      </c>
      <c r="N8" s="58" t="s">
        <v>665</v>
      </c>
      <c r="O8" s="58" t="s">
        <v>666</v>
      </c>
      <c r="P8" s="58">
        <v>7.5</v>
      </c>
    </row>
    <row r="9" spans="1:16" ht="29.25">
      <c r="B9" s="63" t="s">
        <v>667</v>
      </c>
      <c r="C9" s="58" t="s">
        <v>668</v>
      </c>
      <c r="D9" s="58" t="s">
        <v>666</v>
      </c>
      <c r="E9" s="58">
        <v>0</v>
      </c>
      <c r="H9" s="63" t="s">
        <v>667</v>
      </c>
      <c r="I9" s="58" t="s">
        <v>668</v>
      </c>
      <c r="J9" s="58" t="s">
        <v>666</v>
      </c>
      <c r="K9" s="58">
        <v>0</v>
      </c>
      <c r="M9" s="63" t="s">
        <v>667</v>
      </c>
      <c r="N9" s="58" t="s">
        <v>668</v>
      </c>
      <c r="O9" s="58" t="s">
        <v>666</v>
      </c>
      <c r="P9" s="58">
        <v>0</v>
      </c>
    </row>
    <row r="10" spans="1:16">
      <c r="B10" s="58" t="s">
        <v>669</v>
      </c>
      <c r="C10" s="58" t="s">
        <v>670</v>
      </c>
      <c r="D10" s="58" t="s">
        <v>671</v>
      </c>
      <c r="E10" s="64">
        <f>(1-E5)*E6*E7*(E8+E9)</f>
        <v>2016.9812400000005</v>
      </c>
      <c r="H10" s="58" t="s">
        <v>669</v>
      </c>
      <c r="I10" s="58" t="s">
        <v>670</v>
      </c>
      <c r="J10" s="58" t="s">
        <v>671</v>
      </c>
      <c r="K10" s="64">
        <f>(1-K5)*K6*K7*(K8+K9)</f>
        <v>1519.6434000000002</v>
      </c>
      <c r="M10" s="58" t="s">
        <v>669</v>
      </c>
      <c r="N10" s="58" t="s">
        <v>670</v>
      </c>
      <c r="O10" s="58" t="s">
        <v>671</v>
      </c>
      <c r="P10" s="64">
        <f>(1-P5)*P6*P7*(P8+P9)</f>
        <v>497.33784000000003</v>
      </c>
    </row>
    <row r="11" spans="1:16">
      <c r="B11" s="52"/>
      <c r="C11" s="52"/>
      <c r="D11" s="52"/>
      <c r="E11" s="52"/>
      <c r="H11" s="52"/>
      <c r="I11" s="52"/>
      <c r="J11" s="52"/>
      <c r="K11" s="52"/>
      <c r="M11" s="52"/>
      <c r="N11" s="52"/>
      <c r="O11" s="52"/>
      <c r="P11" s="52"/>
    </row>
    <row r="12" spans="1:16">
      <c r="B12" s="377" t="s">
        <v>672</v>
      </c>
      <c r="C12" s="378"/>
      <c r="D12" s="378"/>
      <c r="E12" s="379"/>
      <c r="H12" s="377" t="s">
        <v>672</v>
      </c>
      <c r="I12" s="378"/>
      <c r="J12" s="378"/>
      <c r="K12" s="379"/>
      <c r="M12" s="377" t="s">
        <v>672</v>
      </c>
      <c r="N12" s="378"/>
      <c r="O12" s="378"/>
      <c r="P12" s="379"/>
    </row>
    <row r="13" spans="1:16">
      <c r="B13" s="58" t="s">
        <v>673</v>
      </c>
      <c r="C13" s="58" t="s">
        <v>657</v>
      </c>
      <c r="D13" s="58" t="s">
        <v>658</v>
      </c>
      <c r="E13" s="58">
        <f>E5</f>
        <v>4.5600000000000002E-2</v>
      </c>
      <c r="H13" s="58" t="s">
        <v>673</v>
      </c>
      <c r="I13" s="58" t="s">
        <v>657</v>
      </c>
      <c r="J13" s="58" t="s">
        <v>658</v>
      </c>
      <c r="K13" s="58">
        <f>K5</f>
        <v>4.5600000000000002E-2</v>
      </c>
      <c r="M13" s="58" t="s">
        <v>673</v>
      </c>
      <c r="N13" s="58" t="s">
        <v>657</v>
      </c>
      <c r="O13" s="58" t="s">
        <v>658</v>
      </c>
      <c r="P13" s="58">
        <f>P5</f>
        <v>4.5600000000000002E-2</v>
      </c>
    </row>
    <row r="14" spans="1:16">
      <c r="B14" s="58" t="s">
        <v>659</v>
      </c>
      <c r="C14" s="58" t="s">
        <v>660</v>
      </c>
      <c r="D14" s="58"/>
      <c r="E14" s="61">
        <f>E6</f>
        <v>704450</v>
      </c>
      <c r="H14" s="58" t="s">
        <v>659</v>
      </c>
      <c r="I14" s="58" t="s">
        <v>660</v>
      </c>
      <c r="J14" s="58"/>
      <c r="K14" s="61">
        <f>K6</f>
        <v>530750</v>
      </c>
      <c r="M14" s="58" t="s">
        <v>659</v>
      </c>
      <c r="N14" s="58" t="s">
        <v>660</v>
      </c>
      <c r="O14" s="58"/>
      <c r="P14" s="61">
        <f>P6</f>
        <v>173700</v>
      </c>
    </row>
    <row r="15" spans="1:16">
      <c r="B15" s="58" t="s">
        <v>674</v>
      </c>
      <c r="C15" s="58" t="s">
        <v>675</v>
      </c>
      <c r="D15" s="58" t="s">
        <v>663</v>
      </c>
      <c r="E15" s="62">
        <f>E7</f>
        <v>4.0000000000000002E-4</v>
      </c>
      <c r="H15" s="58" t="s">
        <v>674</v>
      </c>
      <c r="I15" s="58" t="s">
        <v>675</v>
      </c>
      <c r="J15" s="58" t="s">
        <v>663</v>
      </c>
      <c r="K15" s="62">
        <f>K7</f>
        <v>4.0000000000000002E-4</v>
      </c>
      <c r="M15" s="58" t="s">
        <v>674</v>
      </c>
      <c r="N15" s="58" t="s">
        <v>675</v>
      </c>
      <c r="O15" s="58" t="s">
        <v>663</v>
      </c>
      <c r="P15" s="62">
        <f>P7</f>
        <v>4.0000000000000002E-4</v>
      </c>
    </row>
    <row r="16" spans="1:16">
      <c r="B16" s="58" t="s">
        <v>676</v>
      </c>
      <c r="C16" s="58" t="s">
        <v>890</v>
      </c>
      <c r="D16" s="58" t="s">
        <v>666</v>
      </c>
      <c r="E16" s="58">
        <v>0</v>
      </c>
      <c r="H16" s="58" t="s">
        <v>676</v>
      </c>
      <c r="I16" s="58" t="s">
        <v>890</v>
      </c>
      <c r="J16" s="58" t="s">
        <v>666</v>
      </c>
      <c r="K16" s="58">
        <v>0</v>
      </c>
      <c r="M16" s="58" t="s">
        <v>676</v>
      </c>
      <c r="N16" s="58" t="s">
        <v>890</v>
      </c>
      <c r="O16" s="58" t="s">
        <v>666</v>
      </c>
      <c r="P16" s="58">
        <v>0</v>
      </c>
    </row>
    <row r="17" spans="2:16">
      <c r="B17" s="58" t="s">
        <v>677</v>
      </c>
      <c r="C17" s="58" t="s">
        <v>678</v>
      </c>
      <c r="D17" s="58" t="s">
        <v>666</v>
      </c>
      <c r="E17" s="64">
        <v>0</v>
      </c>
      <c r="H17" s="58" t="s">
        <v>677</v>
      </c>
      <c r="I17" s="58" t="s">
        <v>678</v>
      </c>
      <c r="J17" s="58" t="s">
        <v>666</v>
      </c>
      <c r="K17" s="64">
        <v>0</v>
      </c>
      <c r="M17" s="58" t="s">
        <v>677</v>
      </c>
      <c r="N17" s="58" t="s">
        <v>678</v>
      </c>
      <c r="O17" s="58" t="s">
        <v>666</v>
      </c>
      <c r="P17" s="64">
        <v>0</v>
      </c>
    </row>
    <row r="18" spans="2:16">
      <c r="B18" s="58" t="s">
        <v>679</v>
      </c>
      <c r="C18" s="58" t="s">
        <v>680</v>
      </c>
      <c r="D18" s="58" t="s">
        <v>671</v>
      </c>
      <c r="E18" s="65">
        <f>(1-E13)*E14*E15*(E16+E17)</f>
        <v>0</v>
      </c>
      <c r="H18" s="58" t="s">
        <v>679</v>
      </c>
      <c r="I18" s="58" t="s">
        <v>680</v>
      </c>
      <c r="J18" s="58" t="s">
        <v>671</v>
      </c>
      <c r="K18" s="65">
        <f>(1-K13)*K14*K15*(K16+K17)</f>
        <v>0</v>
      </c>
      <c r="M18" s="58" t="s">
        <v>679</v>
      </c>
      <c r="N18" s="58" t="s">
        <v>680</v>
      </c>
      <c r="O18" s="58" t="s">
        <v>671</v>
      </c>
      <c r="P18" s="65">
        <f>(1-P13)*P14*P15*(P16+P17)</f>
        <v>0</v>
      </c>
    </row>
    <row r="19" spans="2:16">
      <c r="B19" s="52"/>
      <c r="C19" s="52"/>
      <c r="D19" s="52"/>
      <c r="E19" s="52"/>
      <c r="H19" s="52"/>
      <c r="I19" s="52"/>
      <c r="J19" s="52"/>
      <c r="K19" s="52"/>
      <c r="M19" s="52"/>
      <c r="N19" s="52"/>
      <c r="O19" s="52"/>
      <c r="P19" s="52"/>
    </row>
    <row r="20" spans="2:16">
      <c r="B20" s="377" t="s">
        <v>681</v>
      </c>
      <c r="C20" s="378"/>
      <c r="D20" s="378"/>
      <c r="E20" s="379"/>
      <c r="H20" s="377" t="s">
        <v>681</v>
      </c>
      <c r="I20" s="378"/>
      <c r="J20" s="378"/>
      <c r="K20" s="379"/>
      <c r="M20" s="377" t="s">
        <v>681</v>
      </c>
      <c r="N20" s="378"/>
      <c r="O20" s="378"/>
      <c r="P20" s="379"/>
    </row>
    <row r="21" spans="2:16">
      <c r="B21" s="63" t="s">
        <v>682</v>
      </c>
      <c r="C21" s="58" t="s">
        <v>682</v>
      </c>
      <c r="D21" s="58" t="s">
        <v>683</v>
      </c>
      <c r="E21" s="66">
        <v>0.89</v>
      </c>
      <c r="H21" s="63" t="s">
        <v>682</v>
      </c>
      <c r="I21" s="58" t="s">
        <v>682</v>
      </c>
      <c r="J21" s="58" t="s">
        <v>683</v>
      </c>
      <c r="K21" s="66">
        <v>0.89</v>
      </c>
      <c r="M21" s="63" t="s">
        <v>682</v>
      </c>
      <c r="N21" s="58" t="s">
        <v>682</v>
      </c>
      <c r="O21" s="58" t="s">
        <v>683</v>
      </c>
      <c r="P21" s="66">
        <v>0.89</v>
      </c>
    </row>
    <row r="22" spans="2:16">
      <c r="B22" s="58" t="s">
        <v>684</v>
      </c>
      <c r="C22" s="58" t="s">
        <v>685</v>
      </c>
      <c r="D22" s="58" t="s">
        <v>686</v>
      </c>
      <c r="E22" s="58">
        <v>112</v>
      </c>
      <c r="H22" s="58" t="s">
        <v>684</v>
      </c>
      <c r="I22" s="58" t="s">
        <v>685</v>
      </c>
      <c r="J22" s="58" t="s">
        <v>686</v>
      </c>
      <c r="K22" s="58">
        <v>112</v>
      </c>
      <c r="M22" s="58" t="s">
        <v>684</v>
      </c>
      <c r="N22" s="58" t="s">
        <v>685</v>
      </c>
      <c r="O22" s="58" t="s">
        <v>686</v>
      </c>
      <c r="P22" s="58">
        <v>112</v>
      </c>
    </row>
    <row r="23" spans="2:16">
      <c r="B23" s="58" t="s">
        <v>687</v>
      </c>
      <c r="C23" s="58" t="s">
        <v>688</v>
      </c>
      <c r="D23" s="58" t="s">
        <v>689</v>
      </c>
      <c r="E23" s="58">
        <v>9.4600000000000009</v>
      </c>
      <c r="H23" s="58" t="s">
        <v>687</v>
      </c>
      <c r="I23" s="58" t="s">
        <v>688</v>
      </c>
      <c r="J23" s="58" t="s">
        <v>689</v>
      </c>
      <c r="K23" s="58">
        <v>9.4600000000000009</v>
      </c>
      <c r="M23" s="58" t="s">
        <v>687</v>
      </c>
      <c r="N23" s="58" t="s">
        <v>688</v>
      </c>
      <c r="O23" s="58" t="s">
        <v>689</v>
      </c>
      <c r="P23" s="58">
        <v>9.4600000000000009</v>
      </c>
    </row>
    <row r="24" spans="2:16">
      <c r="B24" s="58" t="s">
        <v>690</v>
      </c>
      <c r="C24" s="58" t="s">
        <v>691</v>
      </c>
      <c r="D24" s="58" t="s">
        <v>692</v>
      </c>
      <c r="E24" s="58">
        <v>1.5599999999999999E-2</v>
      </c>
      <c r="H24" s="58" t="s">
        <v>690</v>
      </c>
      <c r="I24" s="58" t="s">
        <v>691</v>
      </c>
      <c r="J24" s="58" t="s">
        <v>692</v>
      </c>
      <c r="K24" s="58">
        <v>1.5599999999999999E-2</v>
      </c>
      <c r="M24" s="58" t="s">
        <v>690</v>
      </c>
      <c r="N24" s="58" t="s">
        <v>691</v>
      </c>
      <c r="O24" s="58" t="s">
        <v>692</v>
      </c>
      <c r="P24" s="58">
        <v>1.5599999999999999E-2</v>
      </c>
    </row>
    <row r="25" spans="2:16">
      <c r="B25" s="52"/>
      <c r="C25" s="52"/>
      <c r="D25" s="52"/>
      <c r="E25" s="52"/>
      <c r="H25" s="52"/>
      <c r="I25" s="52"/>
      <c r="J25" s="52"/>
      <c r="K25" s="52"/>
      <c r="M25" s="52"/>
      <c r="N25" s="52"/>
      <c r="O25" s="52"/>
      <c r="P25" s="52"/>
    </row>
    <row r="26" spans="2:16">
      <c r="B26" s="377" t="s">
        <v>693</v>
      </c>
      <c r="C26" s="378"/>
      <c r="D26" s="378"/>
      <c r="E26" s="379"/>
      <c r="H26" s="377" t="s">
        <v>693</v>
      </c>
      <c r="I26" s="378"/>
      <c r="J26" s="378"/>
      <c r="K26" s="379"/>
      <c r="M26" s="377" t="s">
        <v>693</v>
      </c>
      <c r="N26" s="378"/>
      <c r="O26" s="378"/>
      <c r="P26" s="379"/>
    </row>
    <row r="27" spans="2:16">
      <c r="B27" s="58" t="s">
        <v>694</v>
      </c>
      <c r="C27" s="58" t="s">
        <v>695</v>
      </c>
      <c r="D27" s="58" t="s">
        <v>696</v>
      </c>
      <c r="E27" s="61">
        <f>E10*((E22*E21)+E23)*E24</f>
        <v>3434.0799875241614</v>
      </c>
      <c r="H27" s="58" t="s">
        <v>694</v>
      </c>
      <c r="I27" s="58" t="s">
        <v>695</v>
      </c>
      <c r="J27" s="58" t="s">
        <v>696</v>
      </c>
      <c r="K27" s="61">
        <f>K10*((K22*K21)+K23)*K24</f>
        <v>2587.3205385456004</v>
      </c>
      <c r="M27" s="58" t="s">
        <v>694</v>
      </c>
      <c r="N27" s="58" t="s">
        <v>695</v>
      </c>
      <c r="O27" s="58" t="s">
        <v>696</v>
      </c>
      <c r="P27" s="61">
        <f>P10*((P22*P21)+P23)*P24</f>
        <v>846.75944897856016</v>
      </c>
    </row>
    <row r="28" spans="2:16">
      <c r="B28" s="58" t="s">
        <v>697</v>
      </c>
      <c r="C28" s="58" t="s">
        <v>698</v>
      </c>
      <c r="D28" s="58" t="s">
        <v>696</v>
      </c>
      <c r="E28" s="61">
        <f>E18*((E22*E21)+E23)*E24</f>
        <v>0</v>
      </c>
      <c r="H28" s="58" t="s">
        <v>697</v>
      </c>
      <c r="I28" s="58" t="s">
        <v>698</v>
      </c>
      <c r="J28" s="58" t="s">
        <v>696</v>
      </c>
      <c r="K28" s="61">
        <f>K18*((K22*K21)+K23)*K24</f>
        <v>0</v>
      </c>
      <c r="M28" s="58" t="s">
        <v>697</v>
      </c>
      <c r="N28" s="58" t="s">
        <v>698</v>
      </c>
      <c r="O28" s="58" t="s">
        <v>696</v>
      </c>
      <c r="P28" s="61">
        <f>P18*((P22*P21)+P23)*P24</f>
        <v>0</v>
      </c>
    </row>
    <row r="29" spans="2:16">
      <c r="B29" s="58" t="s">
        <v>699</v>
      </c>
      <c r="C29" s="58" t="s">
        <v>700</v>
      </c>
      <c r="D29" s="58" t="s">
        <v>658</v>
      </c>
      <c r="E29" s="64">
        <v>0.93989999999999996</v>
      </c>
      <c r="H29" s="58" t="s">
        <v>699</v>
      </c>
      <c r="I29" s="58" t="s">
        <v>700</v>
      </c>
      <c r="J29" s="58" t="s">
        <v>658</v>
      </c>
      <c r="K29" s="64">
        <v>0.93989999999999996</v>
      </c>
      <c r="M29" s="58" t="s">
        <v>699</v>
      </c>
      <c r="N29" s="58" t="s">
        <v>700</v>
      </c>
      <c r="O29" s="58" t="s">
        <v>658</v>
      </c>
      <c r="P29" s="64">
        <v>0.93989999999999996</v>
      </c>
    </row>
    <row r="30" spans="2:16">
      <c r="B30" s="58" t="s">
        <v>701</v>
      </c>
      <c r="C30" s="58" t="s">
        <v>702</v>
      </c>
      <c r="D30" s="58" t="s">
        <v>696</v>
      </c>
      <c r="E30" s="58">
        <v>0</v>
      </c>
      <c r="H30" s="58" t="s">
        <v>701</v>
      </c>
      <c r="I30" s="58" t="s">
        <v>702</v>
      </c>
      <c r="J30" s="58" t="s">
        <v>696</v>
      </c>
      <c r="K30" s="58">
        <v>0</v>
      </c>
      <c r="M30" s="58" t="s">
        <v>701</v>
      </c>
      <c r="N30" s="58" t="s">
        <v>702</v>
      </c>
      <c r="O30" s="58" t="s">
        <v>696</v>
      </c>
      <c r="P30" s="58">
        <v>0</v>
      </c>
    </row>
    <row r="31" spans="2:16">
      <c r="B31" s="58" t="s">
        <v>703</v>
      </c>
      <c r="C31" s="58" t="s">
        <v>704</v>
      </c>
      <c r="D31" s="58" t="s">
        <v>696</v>
      </c>
      <c r="E31" s="61">
        <f>((E27-E28)*E29)-E30</f>
        <v>3227.691780273959</v>
      </c>
      <c r="H31" s="58" t="s">
        <v>703</v>
      </c>
      <c r="I31" s="58" t="s">
        <v>704</v>
      </c>
      <c r="J31" s="58" t="s">
        <v>696</v>
      </c>
      <c r="K31" s="61">
        <f>((K27-K28)*K29)-K30</f>
        <v>2431.8225741790097</v>
      </c>
      <c r="L31" s="100"/>
      <c r="M31" s="58" t="s">
        <v>703</v>
      </c>
      <c r="N31" s="58" t="s">
        <v>704</v>
      </c>
      <c r="O31" s="58" t="s">
        <v>696</v>
      </c>
      <c r="P31" s="61">
        <f>((P27-P28)*P29)-P30</f>
        <v>795.86920609494871</v>
      </c>
    </row>
    <row r="32" spans="2:16">
      <c r="B32" s="52"/>
      <c r="C32" s="52"/>
      <c r="D32" s="60"/>
      <c r="E32" s="52"/>
      <c r="H32" s="52"/>
      <c r="I32" s="52"/>
      <c r="J32" s="60"/>
      <c r="K32" s="52"/>
      <c r="M32" s="52"/>
      <c r="N32" s="52"/>
      <c r="O32" s="60"/>
      <c r="P32" s="52"/>
    </row>
    <row r="33" spans="2:16">
      <c r="B33" s="377" t="s">
        <v>705</v>
      </c>
      <c r="C33" s="378"/>
      <c r="D33" s="378"/>
      <c r="E33" s="379"/>
      <c r="H33" s="377" t="s">
        <v>705</v>
      </c>
      <c r="I33" s="378"/>
      <c r="J33" s="378"/>
      <c r="K33" s="379"/>
      <c r="M33" s="377" t="s">
        <v>705</v>
      </c>
      <c r="N33" s="378"/>
      <c r="O33" s="378"/>
      <c r="P33" s="379"/>
    </row>
    <row r="34" spans="2:16">
      <c r="B34" s="67" t="s">
        <v>706</v>
      </c>
      <c r="C34" s="58"/>
      <c r="D34" s="68"/>
      <c r="E34" s="69">
        <v>0.91090000000000004</v>
      </c>
      <c r="H34" s="67" t="s">
        <v>706</v>
      </c>
      <c r="I34" s="58"/>
      <c r="J34" s="68"/>
      <c r="K34" s="69">
        <v>0.91090000000000004</v>
      </c>
      <c r="M34" s="67" t="s">
        <v>706</v>
      </c>
      <c r="N34" s="58"/>
      <c r="O34" s="68"/>
      <c r="P34" s="69">
        <v>0.91090000000000004</v>
      </c>
    </row>
    <row r="35" spans="2:16">
      <c r="B35" s="67" t="s">
        <v>707</v>
      </c>
      <c r="C35" s="58" t="s">
        <v>708</v>
      </c>
      <c r="D35" s="68" t="s">
        <v>629</v>
      </c>
      <c r="E35" s="69">
        <f>1-E34</f>
        <v>8.9099999999999957E-2</v>
      </c>
      <c r="H35" s="67" t="s">
        <v>712</v>
      </c>
      <c r="I35" s="58" t="s">
        <v>708</v>
      </c>
      <c r="J35" s="68" t="s">
        <v>629</v>
      </c>
      <c r="K35" s="69">
        <f>1-K34</f>
        <v>8.9099999999999957E-2</v>
      </c>
      <c r="M35" s="67" t="s">
        <v>712</v>
      </c>
      <c r="N35" s="58" t="s">
        <v>708</v>
      </c>
      <c r="O35" s="68" t="s">
        <v>629</v>
      </c>
      <c r="P35" s="69">
        <f>1-P34</f>
        <v>8.9099999999999957E-2</v>
      </c>
    </row>
    <row r="36" spans="2:16">
      <c r="B36" s="70" t="s">
        <v>703</v>
      </c>
      <c r="C36" s="70" t="s">
        <v>710</v>
      </c>
      <c r="D36" s="70" t="s">
        <v>696</v>
      </c>
      <c r="E36" s="71">
        <f>K36+P36</f>
        <v>2939</v>
      </c>
      <c r="H36" s="70" t="s">
        <v>703</v>
      </c>
      <c r="I36" s="70" t="s">
        <v>710</v>
      </c>
      <c r="J36" s="70" t="s">
        <v>696</v>
      </c>
      <c r="K36" s="71">
        <f>ROUNDDOWN(K31*(1-K35),0)</f>
        <v>2215</v>
      </c>
      <c r="M36" s="70" t="s">
        <v>703</v>
      </c>
      <c r="N36" s="70" t="s">
        <v>710</v>
      </c>
      <c r="O36" s="70" t="s">
        <v>696</v>
      </c>
      <c r="P36" s="71">
        <f>ROUNDDOWN(P31*(1-P35),0)</f>
        <v>724</v>
      </c>
    </row>
    <row r="37" spans="2:16">
      <c r="B37" s="72" t="s">
        <v>711</v>
      </c>
      <c r="C37" s="73" t="s">
        <v>710</v>
      </c>
      <c r="D37" s="73" t="s">
        <v>696</v>
      </c>
      <c r="E37" s="74">
        <f>K37+P37</f>
        <v>2939</v>
      </c>
      <c r="H37" s="72" t="s">
        <v>711</v>
      </c>
      <c r="I37" s="73" t="s">
        <v>710</v>
      </c>
      <c r="J37" s="73" t="s">
        <v>696</v>
      </c>
      <c r="K37" s="74">
        <f>K36</f>
        <v>2215</v>
      </c>
      <c r="M37" s="72" t="s">
        <v>711</v>
      </c>
      <c r="N37" s="73" t="s">
        <v>710</v>
      </c>
      <c r="O37" s="73" t="s">
        <v>696</v>
      </c>
      <c r="P37" s="74">
        <f>P36</f>
        <v>724</v>
      </c>
    </row>
    <row r="38" spans="2:16">
      <c r="C38" s="382"/>
      <c r="D38" s="382"/>
    </row>
    <row r="39" spans="2:16">
      <c r="I39" s="382" t="s">
        <v>714</v>
      </c>
      <c r="J39" s="382"/>
      <c r="N39" s="382" t="s">
        <v>714</v>
      </c>
      <c r="O39" s="382"/>
    </row>
    <row r="41" spans="2:16">
      <c r="E41" s="18"/>
      <c r="K41" s="18"/>
      <c r="P41" s="18"/>
    </row>
  </sheetData>
  <mergeCells count="21">
    <mergeCell ref="B2:E2"/>
    <mergeCell ref="H2:K2"/>
    <mergeCell ref="M2:P2"/>
    <mergeCell ref="B4:E4"/>
    <mergeCell ref="H4:K4"/>
    <mergeCell ref="M4:P4"/>
    <mergeCell ref="I39:J39"/>
    <mergeCell ref="N39:O39"/>
    <mergeCell ref="B12:E12"/>
    <mergeCell ref="H12:K12"/>
    <mergeCell ref="M12:P12"/>
    <mergeCell ref="B20:E20"/>
    <mergeCell ref="H20:K20"/>
    <mergeCell ref="M20:P20"/>
    <mergeCell ref="C38:D38"/>
    <mergeCell ref="B26:E26"/>
    <mergeCell ref="H26:K26"/>
    <mergeCell ref="M26:P26"/>
    <mergeCell ref="B33:E33"/>
    <mergeCell ref="H33:K33"/>
    <mergeCell ref="M33:P33"/>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DA6C5-C335-48AC-B3FC-5FB8B2D116A2}">
  <dimension ref="B2:P41"/>
  <sheetViews>
    <sheetView workbookViewId="0">
      <selection sqref="A1:J1"/>
    </sheetView>
  </sheetViews>
  <sheetFormatPr defaultRowHeight="14.25"/>
  <cols>
    <col min="1" max="1" width="9.140625" style="52"/>
    <col min="2" max="2" width="60.5703125" style="52" bestFit="1" customWidth="1"/>
    <col min="3" max="3" width="18.42578125" style="52" bestFit="1" customWidth="1"/>
    <col min="4" max="4" width="12.42578125" style="52" bestFit="1" customWidth="1"/>
    <col min="5" max="5" width="12.5703125" style="52" customWidth="1"/>
    <col min="6" max="6" width="7.42578125" style="52" customWidth="1"/>
    <col min="7" max="7" width="6.42578125" style="52" customWidth="1"/>
    <col min="8" max="8" width="60.5703125" style="52" bestFit="1" customWidth="1"/>
    <col min="9" max="9" width="18.42578125" style="52" bestFit="1" customWidth="1"/>
    <col min="10" max="10" width="12.42578125" style="52" bestFit="1" customWidth="1"/>
    <col min="11" max="11" width="12.5703125" style="52" customWidth="1"/>
    <col min="12" max="12" width="5" style="52" customWidth="1"/>
    <col min="13" max="13" width="60.5703125" style="52" bestFit="1" customWidth="1"/>
    <col min="14" max="14" width="18.42578125" style="52" bestFit="1" customWidth="1"/>
    <col min="15" max="15" width="12.42578125" style="52" bestFit="1" customWidth="1"/>
    <col min="16" max="16" width="12.5703125" style="52" customWidth="1"/>
    <col min="17" max="16384" width="9.140625" style="52"/>
  </cols>
  <sheetData>
    <row r="2" spans="2:16">
      <c r="B2" s="381" t="s">
        <v>743</v>
      </c>
      <c r="C2" s="381"/>
      <c r="D2" s="381"/>
      <c r="E2" s="381"/>
      <c r="H2" s="381" t="s">
        <v>654</v>
      </c>
      <c r="I2" s="381"/>
      <c r="J2" s="381"/>
      <c r="K2" s="381"/>
      <c r="M2" s="381" t="s">
        <v>742</v>
      </c>
      <c r="N2" s="381"/>
      <c r="O2" s="381"/>
      <c r="P2" s="381"/>
    </row>
    <row r="3" spans="2:16" hidden="1"/>
    <row r="4" spans="2:16" ht="15">
      <c r="B4" s="377" t="s">
        <v>655</v>
      </c>
      <c r="C4" s="378"/>
      <c r="D4" s="378"/>
      <c r="E4" s="379"/>
      <c r="F4" s="56"/>
      <c r="G4" s="56"/>
      <c r="H4" s="377" t="s">
        <v>655</v>
      </c>
      <c r="I4" s="378"/>
      <c r="J4" s="378"/>
      <c r="K4" s="379"/>
      <c r="L4" s="57"/>
      <c r="M4" s="377" t="s">
        <v>655</v>
      </c>
      <c r="N4" s="378"/>
      <c r="O4" s="378"/>
      <c r="P4" s="379"/>
    </row>
    <row r="5" spans="2:16">
      <c r="B5" s="58" t="s">
        <v>656</v>
      </c>
      <c r="C5" s="58" t="s">
        <v>657</v>
      </c>
      <c r="D5" s="58" t="s">
        <v>658</v>
      </c>
      <c r="E5" s="59">
        <v>4.5600000000000002E-2</v>
      </c>
      <c r="H5" s="58" t="s">
        <v>656</v>
      </c>
      <c r="I5" s="58" t="s">
        <v>657</v>
      </c>
      <c r="J5" s="58" t="s">
        <v>658</v>
      </c>
      <c r="K5" s="59">
        <v>4.5600000000000002E-2</v>
      </c>
      <c r="L5" s="60"/>
      <c r="M5" s="58" t="s">
        <v>656</v>
      </c>
      <c r="N5" s="58" t="s">
        <v>657</v>
      </c>
      <c r="O5" s="58" t="s">
        <v>658</v>
      </c>
      <c r="P5" s="59">
        <v>4.5600000000000002E-2</v>
      </c>
    </row>
    <row r="6" spans="2:16">
      <c r="B6" s="58" t="s">
        <v>659</v>
      </c>
      <c r="C6" s="58" t="s">
        <v>660</v>
      </c>
      <c r="D6" s="58"/>
      <c r="E6" s="61">
        <f>'Project Technology Days '!S127</f>
        <v>393105</v>
      </c>
      <c r="H6" s="58" t="s">
        <v>659</v>
      </c>
      <c r="I6" s="58" t="s">
        <v>660</v>
      </c>
      <c r="J6" s="58"/>
      <c r="K6" s="61">
        <f>'Project Technology Days '!Q127</f>
        <v>296175</v>
      </c>
      <c r="M6" s="58" t="s">
        <v>659</v>
      </c>
      <c r="N6" s="58" t="s">
        <v>660</v>
      </c>
      <c r="O6" s="58"/>
      <c r="P6" s="61">
        <f>'Project Technology Days '!R127</f>
        <v>96930</v>
      </c>
    </row>
    <row r="7" spans="2:16">
      <c r="B7" s="58" t="s">
        <v>661</v>
      </c>
      <c r="C7" s="58" t="s">
        <v>662</v>
      </c>
      <c r="D7" s="58" t="s">
        <v>663</v>
      </c>
      <c r="E7" s="62">
        <v>4.0000000000000002E-4</v>
      </c>
      <c r="H7" s="58" t="s">
        <v>661</v>
      </c>
      <c r="I7" s="58" t="s">
        <v>662</v>
      </c>
      <c r="J7" s="58" t="s">
        <v>663</v>
      </c>
      <c r="K7" s="62">
        <v>4.0000000000000002E-4</v>
      </c>
      <c r="M7" s="58" t="s">
        <v>661</v>
      </c>
      <c r="N7" s="58" t="s">
        <v>662</v>
      </c>
      <c r="O7" s="58" t="s">
        <v>663</v>
      </c>
      <c r="P7" s="62">
        <v>4.0000000000000002E-4</v>
      </c>
    </row>
    <row r="8" spans="2:16" ht="28.5">
      <c r="B8" s="63" t="s">
        <v>664</v>
      </c>
      <c r="C8" s="58" t="s">
        <v>665</v>
      </c>
      <c r="D8" s="58" t="s">
        <v>666</v>
      </c>
      <c r="E8" s="58">
        <v>7.5</v>
      </c>
      <c r="H8" s="63" t="s">
        <v>664</v>
      </c>
      <c r="I8" s="58" t="s">
        <v>665</v>
      </c>
      <c r="J8" s="58" t="s">
        <v>666</v>
      </c>
      <c r="K8" s="58">
        <v>7.5</v>
      </c>
      <c r="M8" s="63" t="s">
        <v>664</v>
      </c>
      <c r="N8" s="58" t="s">
        <v>665</v>
      </c>
      <c r="O8" s="58" t="s">
        <v>666</v>
      </c>
      <c r="P8" s="58">
        <v>7.5</v>
      </c>
    </row>
    <row r="9" spans="2:16" ht="28.5">
      <c r="B9" s="63" t="s">
        <v>667</v>
      </c>
      <c r="C9" s="58" t="s">
        <v>668</v>
      </c>
      <c r="D9" s="58" t="s">
        <v>666</v>
      </c>
      <c r="E9" s="58">
        <v>0</v>
      </c>
      <c r="H9" s="63" t="s">
        <v>667</v>
      </c>
      <c r="I9" s="58" t="s">
        <v>668</v>
      </c>
      <c r="J9" s="58" t="s">
        <v>666</v>
      </c>
      <c r="K9" s="58">
        <v>0</v>
      </c>
      <c r="M9" s="63" t="s">
        <v>667</v>
      </c>
      <c r="N9" s="58" t="s">
        <v>668</v>
      </c>
      <c r="O9" s="58" t="s">
        <v>666</v>
      </c>
      <c r="P9" s="58">
        <v>0</v>
      </c>
    </row>
    <row r="10" spans="2:16">
      <c r="B10" s="58" t="s">
        <v>669</v>
      </c>
      <c r="C10" s="58" t="s">
        <v>670</v>
      </c>
      <c r="D10" s="58" t="s">
        <v>671</v>
      </c>
      <c r="E10" s="64">
        <f>(1-E5)*E6*E7*(E8+E9)</f>
        <v>1125.5382360000001</v>
      </c>
      <c r="H10" s="58" t="s">
        <v>669</v>
      </c>
      <c r="I10" s="58" t="s">
        <v>670</v>
      </c>
      <c r="J10" s="58" t="s">
        <v>671</v>
      </c>
      <c r="K10" s="64">
        <f>(1-K5)*K6*K7*(K8+K9)</f>
        <v>848.00826000000006</v>
      </c>
      <c r="M10" s="58" t="s">
        <v>669</v>
      </c>
      <c r="N10" s="58" t="s">
        <v>670</v>
      </c>
      <c r="O10" s="58" t="s">
        <v>671</v>
      </c>
      <c r="P10" s="64">
        <f>(1-P5)*P6*P7*(P8+P9)</f>
        <v>277.52997600000003</v>
      </c>
    </row>
    <row r="12" spans="2:16">
      <c r="B12" s="377" t="s">
        <v>672</v>
      </c>
      <c r="C12" s="378"/>
      <c r="D12" s="378"/>
      <c r="E12" s="379"/>
      <c r="H12" s="377" t="s">
        <v>672</v>
      </c>
      <c r="I12" s="378"/>
      <c r="J12" s="378"/>
      <c r="K12" s="379"/>
      <c r="M12" s="377" t="s">
        <v>672</v>
      </c>
      <c r="N12" s="378"/>
      <c r="O12" s="378"/>
      <c r="P12" s="379"/>
    </row>
    <row r="13" spans="2:16">
      <c r="B13" s="58" t="s">
        <v>673</v>
      </c>
      <c r="C13" s="58" t="s">
        <v>657</v>
      </c>
      <c r="D13" s="58" t="s">
        <v>658</v>
      </c>
      <c r="E13" s="58">
        <f>E5</f>
        <v>4.5600000000000002E-2</v>
      </c>
      <c r="H13" s="58" t="s">
        <v>673</v>
      </c>
      <c r="I13" s="58" t="s">
        <v>657</v>
      </c>
      <c r="J13" s="58" t="s">
        <v>658</v>
      </c>
      <c r="K13" s="58">
        <f>K5</f>
        <v>4.5600000000000002E-2</v>
      </c>
      <c r="M13" s="58" t="s">
        <v>673</v>
      </c>
      <c r="N13" s="58" t="s">
        <v>657</v>
      </c>
      <c r="O13" s="58" t="s">
        <v>658</v>
      </c>
      <c r="P13" s="58">
        <f>P5</f>
        <v>4.5600000000000002E-2</v>
      </c>
    </row>
    <row r="14" spans="2:16">
      <c r="B14" s="58" t="s">
        <v>659</v>
      </c>
      <c r="C14" s="58" t="s">
        <v>660</v>
      </c>
      <c r="D14" s="58"/>
      <c r="E14" s="61">
        <f>E6</f>
        <v>393105</v>
      </c>
      <c r="H14" s="58" t="s">
        <v>659</v>
      </c>
      <c r="I14" s="58" t="s">
        <v>660</v>
      </c>
      <c r="J14" s="58"/>
      <c r="K14" s="61">
        <f>K6</f>
        <v>296175</v>
      </c>
      <c r="M14" s="58" t="s">
        <v>659</v>
      </c>
      <c r="N14" s="58" t="s">
        <v>660</v>
      </c>
      <c r="O14" s="58"/>
      <c r="P14" s="61">
        <f>P6</f>
        <v>96930</v>
      </c>
    </row>
    <row r="15" spans="2:16">
      <c r="B15" s="58" t="s">
        <v>674</v>
      </c>
      <c r="C15" s="58" t="s">
        <v>675</v>
      </c>
      <c r="D15" s="58" t="s">
        <v>663</v>
      </c>
      <c r="E15" s="62">
        <f>E7</f>
        <v>4.0000000000000002E-4</v>
      </c>
      <c r="H15" s="58" t="s">
        <v>674</v>
      </c>
      <c r="I15" s="58" t="s">
        <v>675</v>
      </c>
      <c r="J15" s="58" t="s">
        <v>663</v>
      </c>
      <c r="K15" s="62">
        <f>K7</f>
        <v>4.0000000000000002E-4</v>
      </c>
      <c r="M15" s="58" t="s">
        <v>674</v>
      </c>
      <c r="N15" s="58" t="s">
        <v>675</v>
      </c>
      <c r="O15" s="58" t="s">
        <v>663</v>
      </c>
      <c r="P15" s="62">
        <f>P7</f>
        <v>4.0000000000000002E-4</v>
      </c>
    </row>
    <row r="16" spans="2:16">
      <c r="B16" s="58" t="s">
        <v>676</v>
      </c>
      <c r="C16" s="58" t="s">
        <v>890</v>
      </c>
      <c r="D16" s="58" t="s">
        <v>666</v>
      </c>
      <c r="E16" s="58">
        <v>0</v>
      </c>
      <c r="H16" s="58" t="s">
        <v>676</v>
      </c>
      <c r="I16" s="58" t="s">
        <v>890</v>
      </c>
      <c r="J16" s="58" t="s">
        <v>666</v>
      </c>
      <c r="K16" s="58">
        <v>0</v>
      </c>
      <c r="M16" s="58" t="s">
        <v>676</v>
      </c>
      <c r="N16" s="58" t="s">
        <v>890</v>
      </c>
      <c r="O16" s="58" t="s">
        <v>666</v>
      </c>
      <c r="P16" s="58">
        <v>0</v>
      </c>
    </row>
    <row r="17" spans="2:16">
      <c r="B17" s="58" t="s">
        <v>677</v>
      </c>
      <c r="C17" s="58" t="s">
        <v>678</v>
      </c>
      <c r="D17" s="58" t="s">
        <v>666</v>
      </c>
      <c r="E17" s="64">
        <v>0</v>
      </c>
      <c r="H17" s="58" t="s">
        <v>677</v>
      </c>
      <c r="I17" s="58" t="s">
        <v>678</v>
      </c>
      <c r="J17" s="58" t="s">
        <v>666</v>
      </c>
      <c r="K17" s="64">
        <v>0</v>
      </c>
      <c r="M17" s="58" t="s">
        <v>677</v>
      </c>
      <c r="N17" s="58" t="s">
        <v>678</v>
      </c>
      <c r="O17" s="58" t="s">
        <v>666</v>
      </c>
      <c r="P17" s="64">
        <v>0</v>
      </c>
    </row>
    <row r="18" spans="2:16">
      <c r="B18" s="58" t="s">
        <v>679</v>
      </c>
      <c r="C18" s="58" t="s">
        <v>680</v>
      </c>
      <c r="D18" s="58" t="s">
        <v>671</v>
      </c>
      <c r="E18" s="65">
        <f>(1-E13)*E14*E15*(E16+E17)</f>
        <v>0</v>
      </c>
      <c r="H18" s="58" t="s">
        <v>679</v>
      </c>
      <c r="I18" s="58" t="s">
        <v>680</v>
      </c>
      <c r="J18" s="58" t="s">
        <v>671</v>
      </c>
      <c r="K18" s="65">
        <f>(1-K13)*K14*K15*(K16+K17)</f>
        <v>0</v>
      </c>
      <c r="M18" s="58" t="s">
        <v>679</v>
      </c>
      <c r="N18" s="58" t="s">
        <v>680</v>
      </c>
      <c r="O18" s="58" t="s">
        <v>671</v>
      </c>
      <c r="P18" s="65">
        <f>(1-P13)*P14*P15*(P16+P17)</f>
        <v>0</v>
      </c>
    </row>
    <row r="20" spans="2:16">
      <c r="B20" s="377" t="s">
        <v>681</v>
      </c>
      <c r="C20" s="378"/>
      <c r="D20" s="378"/>
      <c r="E20" s="379"/>
      <c r="H20" s="377" t="s">
        <v>681</v>
      </c>
      <c r="I20" s="378"/>
      <c r="J20" s="378"/>
      <c r="K20" s="379"/>
      <c r="M20" s="377" t="s">
        <v>681</v>
      </c>
      <c r="N20" s="378"/>
      <c r="O20" s="378"/>
      <c r="P20" s="379"/>
    </row>
    <row r="21" spans="2:16">
      <c r="B21" s="63" t="s">
        <v>682</v>
      </c>
      <c r="C21" s="58" t="s">
        <v>682</v>
      </c>
      <c r="D21" s="58" t="s">
        <v>683</v>
      </c>
      <c r="E21" s="66">
        <v>0.89</v>
      </c>
      <c r="H21" s="63" t="s">
        <v>682</v>
      </c>
      <c r="I21" s="58" t="s">
        <v>682</v>
      </c>
      <c r="J21" s="58" t="s">
        <v>683</v>
      </c>
      <c r="K21" s="66">
        <v>0.89</v>
      </c>
      <c r="M21" s="63" t="s">
        <v>682</v>
      </c>
      <c r="N21" s="58" t="s">
        <v>682</v>
      </c>
      <c r="O21" s="58" t="s">
        <v>683</v>
      </c>
      <c r="P21" s="66">
        <v>0.89</v>
      </c>
    </row>
    <row r="22" spans="2:16">
      <c r="B22" s="58" t="s">
        <v>684</v>
      </c>
      <c r="C22" s="58" t="s">
        <v>685</v>
      </c>
      <c r="D22" s="58" t="s">
        <v>686</v>
      </c>
      <c r="E22" s="58">
        <v>112</v>
      </c>
      <c r="H22" s="58" t="s">
        <v>684</v>
      </c>
      <c r="I22" s="58" t="s">
        <v>685</v>
      </c>
      <c r="J22" s="58" t="s">
        <v>686</v>
      </c>
      <c r="K22" s="58">
        <v>112</v>
      </c>
      <c r="M22" s="58" t="s">
        <v>684</v>
      </c>
      <c r="N22" s="58" t="s">
        <v>685</v>
      </c>
      <c r="O22" s="58" t="s">
        <v>686</v>
      </c>
      <c r="P22" s="58">
        <v>112</v>
      </c>
    </row>
    <row r="23" spans="2:16">
      <c r="B23" s="58" t="s">
        <v>687</v>
      </c>
      <c r="C23" s="58" t="s">
        <v>688</v>
      </c>
      <c r="D23" s="58" t="s">
        <v>689</v>
      </c>
      <c r="E23" s="58">
        <v>9.4600000000000009</v>
      </c>
      <c r="H23" s="58" t="s">
        <v>687</v>
      </c>
      <c r="I23" s="58" t="s">
        <v>688</v>
      </c>
      <c r="J23" s="58" t="s">
        <v>689</v>
      </c>
      <c r="K23" s="58">
        <v>9.4600000000000009</v>
      </c>
      <c r="M23" s="58" t="s">
        <v>687</v>
      </c>
      <c r="N23" s="58" t="s">
        <v>688</v>
      </c>
      <c r="O23" s="58" t="s">
        <v>689</v>
      </c>
      <c r="P23" s="58">
        <v>9.4600000000000009</v>
      </c>
    </row>
    <row r="24" spans="2:16">
      <c r="B24" s="58" t="s">
        <v>690</v>
      </c>
      <c r="C24" s="58" t="s">
        <v>691</v>
      </c>
      <c r="D24" s="58" t="s">
        <v>692</v>
      </c>
      <c r="E24" s="58">
        <v>1.5599999999999999E-2</v>
      </c>
      <c r="H24" s="58" t="s">
        <v>690</v>
      </c>
      <c r="I24" s="58" t="s">
        <v>691</v>
      </c>
      <c r="J24" s="58" t="s">
        <v>692</v>
      </c>
      <c r="K24" s="58">
        <v>1.5599999999999999E-2</v>
      </c>
      <c r="M24" s="58" t="s">
        <v>690</v>
      </c>
      <c r="N24" s="58" t="s">
        <v>691</v>
      </c>
      <c r="O24" s="58" t="s">
        <v>692</v>
      </c>
      <c r="P24" s="58">
        <v>1.5599999999999999E-2</v>
      </c>
    </row>
    <row r="26" spans="2:16">
      <c r="B26" s="377" t="s">
        <v>693</v>
      </c>
      <c r="C26" s="378"/>
      <c r="D26" s="378"/>
      <c r="E26" s="379"/>
      <c r="H26" s="377" t="s">
        <v>693</v>
      </c>
      <c r="I26" s="378"/>
      <c r="J26" s="378"/>
      <c r="K26" s="379"/>
      <c r="M26" s="377" t="s">
        <v>693</v>
      </c>
      <c r="N26" s="378"/>
      <c r="O26" s="378"/>
      <c r="P26" s="379"/>
    </row>
    <row r="27" spans="2:16">
      <c r="B27" s="58" t="s">
        <v>694</v>
      </c>
      <c r="C27" s="58" t="s">
        <v>695</v>
      </c>
      <c r="D27" s="58" t="s">
        <v>696</v>
      </c>
      <c r="E27" s="61">
        <f>E10*((E22*E21)+E23)*E24</f>
        <v>1916.3233920018242</v>
      </c>
      <c r="H27" s="58" t="s">
        <v>694</v>
      </c>
      <c r="I27" s="58" t="s">
        <v>695</v>
      </c>
      <c r="J27" s="58" t="s">
        <v>696</v>
      </c>
      <c r="K27" s="61">
        <f>K10*((K22*K21)+K23)*K24</f>
        <v>1443.8052953438403</v>
      </c>
      <c r="M27" s="58" t="s">
        <v>694</v>
      </c>
      <c r="N27" s="58" t="s">
        <v>695</v>
      </c>
      <c r="O27" s="58" t="s">
        <v>696</v>
      </c>
      <c r="P27" s="61">
        <f>P10*((P22*P21)+P23)*P24</f>
        <v>472.51809665798407</v>
      </c>
    </row>
    <row r="28" spans="2:16">
      <c r="B28" s="58" t="s">
        <v>697</v>
      </c>
      <c r="C28" s="58" t="s">
        <v>698</v>
      </c>
      <c r="D28" s="58" t="s">
        <v>696</v>
      </c>
      <c r="E28" s="61">
        <f>E18*((E22*E21)+E23)*E24</f>
        <v>0</v>
      </c>
      <c r="H28" s="58" t="s">
        <v>697</v>
      </c>
      <c r="I28" s="58" t="s">
        <v>698</v>
      </c>
      <c r="J28" s="58" t="s">
        <v>696</v>
      </c>
      <c r="K28" s="61">
        <f>K18*((K22*K21)+K23)*K24</f>
        <v>0</v>
      </c>
      <c r="M28" s="58" t="s">
        <v>697</v>
      </c>
      <c r="N28" s="58" t="s">
        <v>698</v>
      </c>
      <c r="O28" s="58" t="s">
        <v>696</v>
      </c>
      <c r="P28" s="61">
        <f>P18*((P22*P21)+P23)*P24</f>
        <v>0</v>
      </c>
    </row>
    <row r="29" spans="2:16">
      <c r="B29" s="58" t="s">
        <v>699</v>
      </c>
      <c r="C29" s="58" t="s">
        <v>700</v>
      </c>
      <c r="D29" s="58" t="s">
        <v>658</v>
      </c>
      <c r="E29" s="64">
        <v>0.93989999999999996</v>
      </c>
      <c r="H29" s="58" t="s">
        <v>699</v>
      </c>
      <c r="I29" s="58" t="s">
        <v>700</v>
      </c>
      <c r="J29" s="58" t="s">
        <v>658</v>
      </c>
      <c r="K29" s="64">
        <v>0.93989999999999996</v>
      </c>
      <c r="M29" s="58" t="s">
        <v>699</v>
      </c>
      <c r="N29" s="58" t="s">
        <v>700</v>
      </c>
      <c r="O29" s="58" t="s">
        <v>658</v>
      </c>
      <c r="P29" s="64">
        <v>0.93989999999999996</v>
      </c>
    </row>
    <row r="30" spans="2:16">
      <c r="B30" s="58" t="s">
        <v>701</v>
      </c>
      <c r="C30" s="58" t="s">
        <v>702</v>
      </c>
      <c r="D30" s="58" t="s">
        <v>696</v>
      </c>
      <c r="E30" s="58">
        <v>0</v>
      </c>
      <c r="H30" s="58" t="s">
        <v>701</v>
      </c>
      <c r="I30" s="58" t="s">
        <v>702</v>
      </c>
      <c r="J30" s="58" t="s">
        <v>696</v>
      </c>
      <c r="K30" s="58">
        <v>0</v>
      </c>
      <c r="M30" s="58" t="s">
        <v>701</v>
      </c>
      <c r="N30" s="58" t="s">
        <v>702</v>
      </c>
      <c r="O30" s="58" t="s">
        <v>696</v>
      </c>
      <c r="P30" s="58">
        <v>0</v>
      </c>
    </row>
    <row r="31" spans="2:16">
      <c r="B31" s="58" t="s">
        <v>703</v>
      </c>
      <c r="C31" s="58" t="s">
        <v>704</v>
      </c>
      <c r="D31" s="58" t="s">
        <v>696</v>
      </c>
      <c r="E31" s="61">
        <f>((E27-E28)*E29)-E30</f>
        <v>1801.1523561425145</v>
      </c>
      <c r="H31" s="58" t="s">
        <v>703</v>
      </c>
      <c r="I31" s="58" t="s">
        <v>704</v>
      </c>
      <c r="J31" s="58" t="s">
        <v>696</v>
      </c>
      <c r="K31" s="61">
        <f>((K27-K28)*K29)-K30</f>
        <v>1357.0325970936753</v>
      </c>
      <c r="L31" s="108"/>
      <c r="M31" s="58" t="s">
        <v>703</v>
      </c>
      <c r="N31" s="58" t="s">
        <v>704</v>
      </c>
      <c r="O31" s="58" t="s">
        <v>696</v>
      </c>
      <c r="P31" s="61">
        <f>((P27-P28)*P29)-P30</f>
        <v>444.11975904883923</v>
      </c>
    </row>
    <row r="32" spans="2:16">
      <c r="D32" s="60"/>
      <c r="J32" s="60"/>
      <c r="O32" s="60"/>
    </row>
    <row r="33" spans="2:16">
      <c r="B33" s="377" t="s">
        <v>705</v>
      </c>
      <c r="C33" s="378"/>
      <c r="D33" s="378"/>
      <c r="E33" s="379"/>
      <c r="H33" s="377" t="s">
        <v>705</v>
      </c>
      <c r="I33" s="378"/>
      <c r="J33" s="378"/>
      <c r="K33" s="379"/>
      <c r="M33" s="377" t="s">
        <v>705</v>
      </c>
      <c r="N33" s="378"/>
      <c r="O33" s="378"/>
      <c r="P33" s="379"/>
    </row>
    <row r="34" spans="2:16">
      <c r="B34" s="67" t="s">
        <v>706</v>
      </c>
      <c r="C34" s="58"/>
      <c r="D34" s="68"/>
      <c r="E34" s="69">
        <v>0.91090000000000004</v>
      </c>
      <c r="H34" s="67" t="s">
        <v>706</v>
      </c>
      <c r="I34" s="58"/>
      <c r="J34" s="68"/>
      <c r="K34" s="69">
        <v>0.91090000000000004</v>
      </c>
      <c r="M34" s="67" t="s">
        <v>706</v>
      </c>
      <c r="N34" s="58"/>
      <c r="O34" s="68"/>
      <c r="P34" s="69">
        <v>0.91090000000000004</v>
      </c>
    </row>
    <row r="35" spans="2:16" ht="15">
      <c r="B35" s="67" t="s">
        <v>707</v>
      </c>
      <c r="C35" s="58" t="s">
        <v>708</v>
      </c>
      <c r="D35" s="68" t="s">
        <v>629</v>
      </c>
      <c r="E35" s="69">
        <f>1-E34</f>
        <v>8.9099999999999957E-2</v>
      </c>
      <c r="H35" s="67" t="s">
        <v>709</v>
      </c>
      <c r="I35" s="58" t="s">
        <v>708</v>
      </c>
      <c r="J35" s="68" t="s">
        <v>629</v>
      </c>
      <c r="K35" s="69">
        <f>1-K34</f>
        <v>8.9099999999999957E-2</v>
      </c>
      <c r="M35" s="67" t="s">
        <v>709</v>
      </c>
      <c r="N35" s="58" t="s">
        <v>708</v>
      </c>
      <c r="O35" s="68" t="s">
        <v>629</v>
      </c>
      <c r="P35" s="69">
        <f>1-P34</f>
        <v>8.9099999999999957E-2</v>
      </c>
    </row>
    <row r="36" spans="2:16">
      <c r="B36" s="70" t="s">
        <v>703</v>
      </c>
      <c r="C36" s="70" t="s">
        <v>710</v>
      </c>
      <c r="D36" s="70" t="s">
        <v>696</v>
      </c>
      <c r="E36" s="71">
        <f>K36+P36</f>
        <v>1640</v>
      </c>
      <c r="H36" s="70" t="s">
        <v>703</v>
      </c>
      <c r="I36" s="70" t="s">
        <v>710</v>
      </c>
      <c r="J36" s="70" t="s">
        <v>696</v>
      </c>
      <c r="K36" s="71">
        <f>ROUNDDOWN(K31*(1-K35),0)</f>
        <v>1236</v>
      </c>
      <c r="M36" s="70" t="s">
        <v>703</v>
      </c>
      <c r="N36" s="70" t="s">
        <v>710</v>
      </c>
      <c r="O36" s="70" t="s">
        <v>696</v>
      </c>
      <c r="P36" s="71">
        <f>ROUNDDOWN(P31*(1-P35),0)</f>
        <v>404</v>
      </c>
    </row>
    <row r="37" spans="2:16">
      <c r="B37" s="72" t="s">
        <v>711</v>
      </c>
      <c r="C37" s="73" t="s">
        <v>710</v>
      </c>
      <c r="D37" s="73" t="s">
        <v>696</v>
      </c>
      <c r="E37" s="74">
        <f>K37+P37</f>
        <v>1640</v>
      </c>
      <c r="H37" s="72" t="s">
        <v>711</v>
      </c>
      <c r="I37" s="73" t="s">
        <v>710</v>
      </c>
      <c r="J37" s="73" t="s">
        <v>696</v>
      </c>
      <c r="K37" s="74">
        <f>K36</f>
        <v>1236</v>
      </c>
      <c r="M37" s="72" t="s">
        <v>711</v>
      </c>
      <c r="N37" s="73" t="s">
        <v>710</v>
      </c>
      <c r="O37" s="73" t="s">
        <v>696</v>
      </c>
      <c r="P37" s="74">
        <f>P36</f>
        <v>404</v>
      </c>
    </row>
    <row r="38" spans="2:16">
      <c r="C38" s="380"/>
      <c r="D38" s="380"/>
      <c r="I38" s="380"/>
      <c r="J38" s="380"/>
      <c r="N38" s="380"/>
      <c r="O38" s="380"/>
    </row>
    <row r="41" spans="2:16">
      <c r="E41" s="75"/>
      <c r="K41" s="75"/>
      <c r="P41" s="75"/>
    </row>
  </sheetData>
  <mergeCells count="21">
    <mergeCell ref="B12:E12"/>
    <mergeCell ref="H12:K12"/>
    <mergeCell ref="M12:P12"/>
    <mergeCell ref="B20:E20"/>
    <mergeCell ref="H20:K20"/>
    <mergeCell ref="B2:E2"/>
    <mergeCell ref="H2:K2"/>
    <mergeCell ref="M2:P2"/>
    <mergeCell ref="B4:E4"/>
    <mergeCell ref="H4:K4"/>
    <mergeCell ref="M4:P4"/>
    <mergeCell ref="C38:D38"/>
    <mergeCell ref="N38:O38"/>
    <mergeCell ref="M20:P20"/>
    <mergeCell ref="B26:E26"/>
    <mergeCell ref="H26:K26"/>
    <mergeCell ref="M26:P26"/>
    <mergeCell ref="B33:E33"/>
    <mergeCell ref="H33:K33"/>
    <mergeCell ref="M33:P33"/>
    <mergeCell ref="I38:J38"/>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6E76F-8361-41C9-BE00-B0392DD6CD5E}">
  <dimension ref="B2:P41"/>
  <sheetViews>
    <sheetView workbookViewId="0">
      <selection sqref="A1:J1"/>
    </sheetView>
  </sheetViews>
  <sheetFormatPr defaultRowHeight="14.25"/>
  <cols>
    <col min="1" max="1" width="9.140625" style="52"/>
    <col min="2" max="2" width="60.5703125" style="52" bestFit="1" customWidth="1"/>
    <col min="3" max="3" width="18.42578125" style="52" bestFit="1" customWidth="1"/>
    <col min="4" max="4" width="12.42578125" style="52" bestFit="1" customWidth="1"/>
    <col min="5" max="5" width="12.5703125" style="52" customWidth="1"/>
    <col min="6" max="6" width="7.42578125" style="52" customWidth="1"/>
    <col min="7" max="7" width="6.42578125" style="52" customWidth="1"/>
    <col min="8" max="8" width="60.5703125" style="52" bestFit="1" customWidth="1"/>
    <col min="9" max="9" width="18.42578125" style="52" bestFit="1" customWidth="1"/>
    <col min="10" max="10" width="12.42578125" style="52" bestFit="1" customWidth="1"/>
    <col min="11" max="11" width="12.5703125" style="52" customWidth="1"/>
    <col min="12" max="12" width="5" style="52" customWidth="1"/>
    <col min="13" max="13" width="60.5703125" style="52" bestFit="1" customWidth="1"/>
    <col min="14" max="14" width="18.42578125" style="52" bestFit="1" customWidth="1"/>
    <col min="15" max="15" width="12.42578125" style="52" bestFit="1" customWidth="1"/>
    <col min="16" max="16" width="12.5703125" style="52" customWidth="1"/>
    <col min="17" max="16384" width="9.140625" style="52"/>
  </cols>
  <sheetData>
    <row r="2" spans="2:16">
      <c r="B2" s="381" t="s">
        <v>743</v>
      </c>
      <c r="C2" s="381"/>
      <c r="D2" s="381"/>
      <c r="E2" s="381"/>
      <c r="H2" s="381" t="s">
        <v>654</v>
      </c>
      <c r="I2" s="381"/>
      <c r="J2" s="381"/>
      <c r="K2" s="381"/>
      <c r="M2" s="381" t="s">
        <v>742</v>
      </c>
      <c r="N2" s="381"/>
      <c r="O2" s="381"/>
      <c r="P2" s="381"/>
    </row>
    <row r="3" spans="2:16" hidden="1"/>
    <row r="4" spans="2:16" ht="15">
      <c r="B4" s="377" t="s">
        <v>655</v>
      </c>
      <c r="C4" s="378"/>
      <c r="D4" s="378"/>
      <c r="E4" s="379"/>
      <c r="F4" s="56"/>
      <c r="G4" s="56"/>
      <c r="H4" s="377" t="s">
        <v>655</v>
      </c>
      <c r="I4" s="378"/>
      <c r="J4" s="378"/>
      <c r="K4" s="379"/>
      <c r="L4" s="57"/>
      <c r="M4" s="377" t="s">
        <v>655</v>
      </c>
      <c r="N4" s="378"/>
      <c r="O4" s="378"/>
      <c r="P4" s="379"/>
    </row>
    <row r="5" spans="2:16">
      <c r="B5" s="58" t="s">
        <v>656</v>
      </c>
      <c r="C5" s="58" t="s">
        <v>657</v>
      </c>
      <c r="D5" s="58" t="s">
        <v>658</v>
      </c>
      <c r="E5" s="59">
        <v>4.5600000000000002E-2</v>
      </c>
      <c r="H5" s="58" t="s">
        <v>656</v>
      </c>
      <c r="I5" s="58" t="s">
        <v>657</v>
      </c>
      <c r="J5" s="58" t="s">
        <v>658</v>
      </c>
      <c r="K5" s="59">
        <v>4.5600000000000002E-2</v>
      </c>
      <c r="L5" s="60"/>
      <c r="M5" s="58" t="s">
        <v>656</v>
      </c>
      <c r="N5" s="58" t="s">
        <v>657</v>
      </c>
      <c r="O5" s="58" t="s">
        <v>658</v>
      </c>
      <c r="P5" s="59">
        <v>4.5600000000000002E-2</v>
      </c>
    </row>
    <row r="6" spans="2:16">
      <c r="B6" s="58" t="s">
        <v>659</v>
      </c>
      <c r="C6" s="58" t="s">
        <v>660</v>
      </c>
      <c r="D6" s="58"/>
      <c r="E6" s="61">
        <f>'Project Technology Days '!S137</f>
        <v>383615</v>
      </c>
      <c r="H6" s="58" t="s">
        <v>659</v>
      </c>
      <c r="I6" s="58" t="s">
        <v>660</v>
      </c>
      <c r="J6" s="58"/>
      <c r="K6" s="61">
        <f>'Project Technology Days '!Q137</f>
        <v>289025</v>
      </c>
      <c r="M6" s="58" t="s">
        <v>659</v>
      </c>
      <c r="N6" s="58" t="s">
        <v>660</v>
      </c>
      <c r="O6" s="58"/>
      <c r="P6" s="61">
        <f>'Project Technology Days '!R137</f>
        <v>94590</v>
      </c>
    </row>
    <row r="7" spans="2:16">
      <c r="B7" s="58" t="s">
        <v>661</v>
      </c>
      <c r="C7" s="58" t="s">
        <v>662</v>
      </c>
      <c r="D7" s="58" t="s">
        <v>663</v>
      </c>
      <c r="E7" s="62">
        <v>4.0000000000000002E-4</v>
      </c>
      <c r="H7" s="58" t="s">
        <v>661</v>
      </c>
      <c r="I7" s="58" t="s">
        <v>662</v>
      </c>
      <c r="J7" s="58" t="s">
        <v>663</v>
      </c>
      <c r="K7" s="62">
        <v>4.0000000000000002E-4</v>
      </c>
      <c r="M7" s="58" t="s">
        <v>661</v>
      </c>
      <c r="N7" s="58" t="s">
        <v>662</v>
      </c>
      <c r="O7" s="58" t="s">
        <v>663</v>
      </c>
      <c r="P7" s="62">
        <v>4.0000000000000002E-4</v>
      </c>
    </row>
    <row r="8" spans="2:16" ht="28.5">
      <c r="B8" s="63" t="s">
        <v>664</v>
      </c>
      <c r="C8" s="58" t="s">
        <v>665</v>
      </c>
      <c r="D8" s="58" t="s">
        <v>666</v>
      </c>
      <c r="E8" s="58">
        <v>7.5</v>
      </c>
      <c r="H8" s="63" t="s">
        <v>664</v>
      </c>
      <c r="I8" s="58" t="s">
        <v>665</v>
      </c>
      <c r="J8" s="58" t="s">
        <v>666</v>
      </c>
      <c r="K8" s="58">
        <v>7.5</v>
      </c>
      <c r="M8" s="63" t="s">
        <v>664</v>
      </c>
      <c r="N8" s="58" t="s">
        <v>665</v>
      </c>
      <c r="O8" s="58" t="s">
        <v>666</v>
      </c>
      <c r="P8" s="58">
        <v>7.5</v>
      </c>
    </row>
    <row r="9" spans="2:16" ht="28.5">
      <c r="B9" s="63" t="s">
        <v>667</v>
      </c>
      <c r="C9" s="58" t="s">
        <v>668</v>
      </c>
      <c r="D9" s="58" t="s">
        <v>666</v>
      </c>
      <c r="E9" s="58">
        <v>0</v>
      </c>
      <c r="H9" s="63" t="s">
        <v>667</v>
      </c>
      <c r="I9" s="58" t="s">
        <v>668</v>
      </c>
      <c r="J9" s="58" t="s">
        <v>666</v>
      </c>
      <c r="K9" s="58">
        <v>0</v>
      </c>
      <c r="M9" s="63" t="s">
        <v>667</v>
      </c>
      <c r="N9" s="58" t="s">
        <v>668</v>
      </c>
      <c r="O9" s="58" t="s">
        <v>666</v>
      </c>
      <c r="P9" s="58">
        <v>0</v>
      </c>
    </row>
    <row r="10" spans="2:16">
      <c r="B10" s="58" t="s">
        <v>669</v>
      </c>
      <c r="C10" s="58" t="s">
        <v>670</v>
      </c>
      <c r="D10" s="58" t="s">
        <v>671</v>
      </c>
      <c r="E10" s="64">
        <f>(1-E5)*E6*E7*(E8+E9)</f>
        <v>1098.3664680000002</v>
      </c>
      <c r="H10" s="58" t="s">
        <v>669</v>
      </c>
      <c r="I10" s="58" t="s">
        <v>670</v>
      </c>
      <c r="J10" s="58" t="s">
        <v>671</v>
      </c>
      <c r="K10" s="64">
        <f>(1-K5)*K6*K7*(K8+K9)</f>
        <v>827.53638000000012</v>
      </c>
      <c r="M10" s="58" t="s">
        <v>669</v>
      </c>
      <c r="N10" s="58" t="s">
        <v>670</v>
      </c>
      <c r="O10" s="58" t="s">
        <v>671</v>
      </c>
      <c r="P10" s="64">
        <f>(1-P5)*P6*P7*(P8+P9)</f>
        <v>270.83008799999999</v>
      </c>
    </row>
    <row r="12" spans="2:16">
      <c r="B12" s="377" t="s">
        <v>672</v>
      </c>
      <c r="C12" s="378"/>
      <c r="D12" s="378"/>
      <c r="E12" s="379"/>
      <c r="H12" s="377" t="s">
        <v>672</v>
      </c>
      <c r="I12" s="378"/>
      <c r="J12" s="378"/>
      <c r="K12" s="379"/>
      <c r="M12" s="377" t="s">
        <v>672</v>
      </c>
      <c r="N12" s="378"/>
      <c r="O12" s="378"/>
      <c r="P12" s="379"/>
    </row>
    <row r="13" spans="2:16">
      <c r="B13" s="58" t="s">
        <v>673</v>
      </c>
      <c r="C13" s="58" t="s">
        <v>657</v>
      </c>
      <c r="D13" s="58" t="s">
        <v>658</v>
      </c>
      <c r="E13" s="58">
        <f>E5</f>
        <v>4.5600000000000002E-2</v>
      </c>
      <c r="H13" s="58" t="s">
        <v>673</v>
      </c>
      <c r="I13" s="58" t="s">
        <v>657</v>
      </c>
      <c r="J13" s="58" t="s">
        <v>658</v>
      </c>
      <c r="K13" s="58">
        <f>K5</f>
        <v>4.5600000000000002E-2</v>
      </c>
      <c r="M13" s="58" t="s">
        <v>673</v>
      </c>
      <c r="N13" s="58" t="s">
        <v>657</v>
      </c>
      <c r="O13" s="58" t="s">
        <v>658</v>
      </c>
      <c r="P13" s="58">
        <f>P5</f>
        <v>4.5600000000000002E-2</v>
      </c>
    </row>
    <row r="14" spans="2:16">
      <c r="B14" s="58" t="s">
        <v>659</v>
      </c>
      <c r="C14" s="58" t="s">
        <v>660</v>
      </c>
      <c r="D14" s="58"/>
      <c r="E14" s="61">
        <f>E6</f>
        <v>383615</v>
      </c>
      <c r="H14" s="58" t="s">
        <v>659</v>
      </c>
      <c r="I14" s="58" t="s">
        <v>660</v>
      </c>
      <c r="J14" s="58"/>
      <c r="K14" s="61">
        <f>K6</f>
        <v>289025</v>
      </c>
      <c r="M14" s="58" t="s">
        <v>659</v>
      </c>
      <c r="N14" s="58" t="s">
        <v>660</v>
      </c>
      <c r="O14" s="58"/>
      <c r="P14" s="61">
        <f>P6</f>
        <v>94590</v>
      </c>
    </row>
    <row r="15" spans="2:16">
      <c r="B15" s="58" t="s">
        <v>674</v>
      </c>
      <c r="C15" s="58" t="s">
        <v>675</v>
      </c>
      <c r="D15" s="58" t="s">
        <v>663</v>
      </c>
      <c r="E15" s="62">
        <f>E7</f>
        <v>4.0000000000000002E-4</v>
      </c>
      <c r="H15" s="58" t="s">
        <v>674</v>
      </c>
      <c r="I15" s="58" t="s">
        <v>675</v>
      </c>
      <c r="J15" s="58" t="s">
        <v>663</v>
      </c>
      <c r="K15" s="62">
        <f>K7</f>
        <v>4.0000000000000002E-4</v>
      </c>
      <c r="M15" s="58" t="s">
        <v>674</v>
      </c>
      <c r="N15" s="58" t="s">
        <v>675</v>
      </c>
      <c r="O15" s="58" t="s">
        <v>663</v>
      </c>
      <c r="P15" s="62">
        <f>P7</f>
        <v>4.0000000000000002E-4</v>
      </c>
    </row>
    <row r="16" spans="2:16">
      <c r="B16" s="58" t="s">
        <v>676</v>
      </c>
      <c r="C16" s="58" t="s">
        <v>890</v>
      </c>
      <c r="D16" s="58" t="s">
        <v>666</v>
      </c>
      <c r="E16" s="58">
        <v>0</v>
      </c>
      <c r="H16" s="58" t="s">
        <v>676</v>
      </c>
      <c r="I16" s="58" t="s">
        <v>890</v>
      </c>
      <c r="J16" s="58" t="s">
        <v>666</v>
      </c>
      <c r="K16" s="58">
        <v>0</v>
      </c>
      <c r="M16" s="58" t="s">
        <v>676</v>
      </c>
      <c r="N16" s="58" t="s">
        <v>890</v>
      </c>
      <c r="O16" s="58" t="s">
        <v>666</v>
      </c>
      <c r="P16" s="58">
        <v>0</v>
      </c>
    </row>
    <row r="17" spans="2:16">
      <c r="B17" s="58" t="s">
        <v>677</v>
      </c>
      <c r="C17" s="58" t="s">
        <v>678</v>
      </c>
      <c r="D17" s="58" t="s">
        <v>666</v>
      </c>
      <c r="E17" s="64">
        <v>0</v>
      </c>
      <c r="H17" s="58" t="s">
        <v>677</v>
      </c>
      <c r="I17" s="58" t="s">
        <v>678</v>
      </c>
      <c r="J17" s="58" t="s">
        <v>666</v>
      </c>
      <c r="K17" s="64">
        <v>0</v>
      </c>
      <c r="M17" s="58" t="s">
        <v>677</v>
      </c>
      <c r="N17" s="58" t="s">
        <v>678</v>
      </c>
      <c r="O17" s="58" t="s">
        <v>666</v>
      </c>
      <c r="P17" s="64">
        <v>0</v>
      </c>
    </row>
    <row r="18" spans="2:16">
      <c r="B18" s="58" t="s">
        <v>679</v>
      </c>
      <c r="C18" s="58" t="s">
        <v>680</v>
      </c>
      <c r="D18" s="58" t="s">
        <v>671</v>
      </c>
      <c r="E18" s="65">
        <f>(1-E13)*E14*E15*(E16+E17)</f>
        <v>0</v>
      </c>
      <c r="H18" s="58" t="s">
        <v>679</v>
      </c>
      <c r="I18" s="58" t="s">
        <v>680</v>
      </c>
      <c r="J18" s="58" t="s">
        <v>671</v>
      </c>
      <c r="K18" s="65">
        <f>(1-K13)*K14*K15*(K16+K17)</f>
        <v>0</v>
      </c>
      <c r="M18" s="58" t="s">
        <v>679</v>
      </c>
      <c r="N18" s="58" t="s">
        <v>680</v>
      </c>
      <c r="O18" s="58" t="s">
        <v>671</v>
      </c>
      <c r="P18" s="65">
        <f>(1-P13)*P14*P15*(P16+P17)</f>
        <v>0</v>
      </c>
    </row>
    <row r="20" spans="2:16">
      <c r="B20" s="377" t="s">
        <v>681</v>
      </c>
      <c r="C20" s="378"/>
      <c r="D20" s="378"/>
      <c r="E20" s="379"/>
      <c r="H20" s="377" t="s">
        <v>681</v>
      </c>
      <c r="I20" s="378"/>
      <c r="J20" s="378"/>
      <c r="K20" s="379"/>
      <c r="M20" s="377" t="s">
        <v>681</v>
      </c>
      <c r="N20" s="378"/>
      <c r="O20" s="378"/>
      <c r="P20" s="379"/>
    </row>
    <row r="21" spans="2:16">
      <c r="B21" s="63" t="s">
        <v>682</v>
      </c>
      <c r="C21" s="58" t="s">
        <v>682</v>
      </c>
      <c r="D21" s="58" t="s">
        <v>683</v>
      </c>
      <c r="E21" s="66">
        <v>0.89</v>
      </c>
      <c r="H21" s="63" t="s">
        <v>682</v>
      </c>
      <c r="I21" s="58" t="s">
        <v>682</v>
      </c>
      <c r="J21" s="58" t="s">
        <v>683</v>
      </c>
      <c r="K21" s="66">
        <v>0.89</v>
      </c>
      <c r="M21" s="63" t="s">
        <v>682</v>
      </c>
      <c r="N21" s="58" t="s">
        <v>682</v>
      </c>
      <c r="O21" s="58" t="s">
        <v>683</v>
      </c>
      <c r="P21" s="66">
        <v>0.89</v>
      </c>
    </row>
    <row r="22" spans="2:16">
      <c r="B22" s="58" t="s">
        <v>684</v>
      </c>
      <c r="C22" s="58" t="s">
        <v>685</v>
      </c>
      <c r="D22" s="58" t="s">
        <v>686</v>
      </c>
      <c r="E22" s="58">
        <v>112</v>
      </c>
      <c r="H22" s="58" t="s">
        <v>684</v>
      </c>
      <c r="I22" s="58" t="s">
        <v>685</v>
      </c>
      <c r="J22" s="58" t="s">
        <v>686</v>
      </c>
      <c r="K22" s="58">
        <v>112</v>
      </c>
      <c r="M22" s="58" t="s">
        <v>684</v>
      </c>
      <c r="N22" s="58" t="s">
        <v>685</v>
      </c>
      <c r="O22" s="58" t="s">
        <v>686</v>
      </c>
      <c r="P22" s="58">
        <v>112</v>
      </c>
    </row>
    <row r="23" spans="2:16">
      <c r="B23" s="58" t="s">
        <v>687</v>
      </c>
      <c r="C23" s="58" t="s">
        <v>688</v>
      </c>
      <c r="D23" s="58" t="s">
        <v>689</v>
      </c>
      <c r="E23" s="58">
        <v>9.4600000000000009</v>
      </c>
      <c r="H23" s="58" t="s">
        <v>687</v>
      </c>
      <c r="I23" s="58" t="s">
        <v>688</v>
      </c>
      <c r="J23" s="58" t="s">
        <v>689</v>
      </c>
      <c r="K23" s="58">
        <v>9.4600000000000009</v>
      </c>
      <c r="M23" s="58" t="s">
        <v>687</v>
      </c>
      <c r="N23" s="58" t="s">
        <v>688</v>
      </c>
      <c r="O23" s="58" t="s">
        <v>689</v>
      </c>
      <c r="P23" s="58">
        <v>9.4600000000000009</v>
      </c>
    </row>
    <row r="24" spans="2:16">
      <c r="B24" s="58" t="s">
        <v>690</v>
      </c>
      <c r="C24" s="58" t="s">
        <v>691</v>
      </c>
      <c r="D24" s="58" t="s">
        <v>692</v>
      </c>
      <c r="E24" s="58">
        <v>1.5599999999999999E-2</v>
      </c>
      <c r="H24" s="58" t="s">
        <v>690</v>
      </c>
      <c r="I24" s="58" t="s">
        <v>691</v>
      </c>
      <c r="J24" s="58" t="s">
        <v>692</v>
      </c>
      <c r="K24" s="58">
        <v>1.5599999999999999E-2</v>
      </c>
      <c r="M24" s="58" t="s">
        <v>690</v>
      </c>
      <c r="N24" s="58" t="s">
        <v>691</v>
      </c>
      <c r="O24" s="58" t="s">
        <v>692</v>
      </c>
      <c r="P24" s="58">
        <v>1.5599999999999999E-2</v>
      </c>
    </row>
    <row r="26" spans="2:16">
      <c r="B26" s="377" t="s">
        <v>693</v>
      </c>
      <c r="C26" s="378"/>
      <c r="D26" s="378"/>
      <c r="E26" s="379"/>
      <c r="H26" s="377" t="s">
        <v>693</v>
      </c>
      <c r="I26" s="378"/>
      <c r="J26" s="378"/>
      <c r="K26" s="379"/>
      <c r="M26" s="377" t="s">
        <v>693</v>
      </c>
      <c r="N26" s="378"/>
      <c r="O26" s="378"/>
      <c r="P26" s="379"/>
    </row>
    <row r="27" spans="2:16">
      <c r="B27" s="58" t="s">
        <v>694</v>
      </c>
      <c r="C27" s="58" t="s">
        <v>695</v>
      </c>
      <c r="D27" s="58" t="s">
        <v>696</v>
      </c>
      <c r="E27" s="61">
        <f>E10*((E22*E21)+E23)*E24</f>
        <v>1870.0611745533126</v>
      </c>
      <c r="H27" s="58" t="s">
        <v>694</v>
      </c>
      <c r="I27" s="58" t="s">
        <v>695</v>
      </c>
      <c r="J27" s="58" t="s">
        <v>696</v>
      </c>
      <c r="K27" s="61">
        <f>K10*((K22*K21)+K23)*K24</f>
        <v>1408.9502000059204</v>
      </c>
      <c r="M27" s="58" t="s">
        <v>694</v>
      </c>
      <c r="N27" s="58" t="s">
        <v>695</v>
      </c>
      <c r="O27" s="58" t="s">
        <v>696</v>
      </c>
      <c r="P27" s="61">
        <f>P10*((P22*P21)+P23)*P24</f>
        <v>461.11097454739206</v>
      </c>
    </row>
    <row r="28" spans="2:16">
      <c r="B28" s="58" t="s">
        <v>697</v>
      </c>
      <c r="C28" s="58" t="s">
        <v>698</v>
      </c>
      <c r="D28" s="58" t="s">
        <v>696</v>
      </c>
      <c r="E28" s="61">
        <f>E18*((E22*E21)+E23)*E24</f>
        <v>0</v>
      </c>
      <c r="H28" s="58" t="s">
        <v>697</v>
      </c>
      <c r="I28" s="58" t="s">
        <v>698</v>
      </c>
      <c r="J28" s="58" t="s">
        <v>696</v>
      </c>
      <c r="K28" s="61">
        <f>K18*((K22*K21)+K23)*K24</f>
        <v>0</v>
      </c>
      <c r="M28" s="58" t="s">
        <v>697</v>
      </c>
      <c r="N28" s="58" t="s">
        <v>698</v>
      </c>
      <c r="O28" s="58" t="s">
        <v>696</v>
      </c>
      <c r="P28" s="61">
        <f>P18*((P22*P21)+P23)*P24</f>
        <v>0</v>
      </c>
    </row>
    <row r="29" spans="2:16">
      <c r="B29" s="58" t="s">
        <v>699</v>
      </c>
      <c r="C29" s="58" t="s">
        <v>700</v>
      </c>
      <c r="D29" s="58" t="s">
        <v>658</v>
      </c>
      <c r="E29" s="64">
        <v>0.93989999999999996</v>
      </c>
      <c r="H29" s="58" t="s">
        <v>699</v>
      </c>
      <c r="I29" s="58" t="s">
        <v>700</v>
      </c>
      <c r="J29" s="58" t="s">
        <v>658</v>
      </c>
      <c r="K29" s="64">
        <v>0.93989999999999996</v>
      </c>
      <c r="M29" s="58" t="s">
        <v>699</v>
      </c>
      <c r="N29" s="58" t="s">
        <v>700</v>
      </c>
      <c r="O29" s="58" t="s">
        <v>658</v>
      </c>
      <c r="P29" s="64">
        <v>0.93989999999999996</v>
      </c>
    </row>
    <row r="30" spans="2:16">
      <c r="B30" s="58" t="s">
        <v>701</v>
      </c>
      <c r="C30" s="58" t="s">
        <v>702</v>
      </c>
      <c r="D30" s="58" t="s">
        <v>696</v>
      </c>
      <c r="E30" s="58">
        <v>0</v>
      </c>
      <c r="H30" s="58" t="s">
        <v>701</v>
      </c>
      <c r="I30" s="58" t="s">
        <v>702</v>
      </c>
      <c r="J30" s="58" t="s">
        <v>696</v>
      </c>
      <c r="K30" s="58">
        <v>0</v>
      </c>
      <c r="M30" s="58" t="s">
        <v>701</v>
      </c>
      <c r="N30" s="58" t="s">
        <v>702</v>
      </c>
      <c r="O30" s="58" t="s">
        <v>696</v>
      </c>
      <c r="P30" s="58">
        <v>0</v>
      </c>
    </row>
    <row r="31" spans="2:16">
      <c r="B31" s="58" t="s">
        <v>703</v>
      </c>
      <c r="C31" s="58" t="s">
        <v>704</v>
      </c>
      <c r="D31" s="58" t="s">
        <v>696</v>
      </c>
      <c r="E31" s="61">
        <f>((E27-E28)*E29)-E30</f>
        <v>1757.6704979626584</v>
      </c>
      <c r="H31" s="58" t="s">
        <v>703</v>
      </c>
      <c r="I31" s="58" t="s">
        <v>704</v>
      </c>
      <c r="J31" s="58" t="s">
        <v>696</v>
      </c>
      <c r="K31" s="61">
        <f>((K27-K28)*K29)-K30</f>
        <v>1324.2722929855645</v>
      </c>
      <c r="L31" s="108"/>
      <c r="M31" s="58" t="s">
        <v>703</v>
      </c>
      <c r="N31" s="58" t="s">
        <v>704</v>
      </c>
      <c r="O31" s="58" t="s">
        <v>696</v>
      </c>
      <c r="P31" s="61">
        <f>((P27-P28)*P29)-P30</f>
        <v>433.39820497709377</v>
      </c>
    </row>
    <row r="32" spans="2:16">
      <c r="D32" s="60"/>
      <c r="J32" s="60"/>
      <c r="O32" s="60"/>
    </row>
    <row r="33" spans="2:16">
      <c r="B33" s="377" t="s">
        <v>705</v>
      </c>
      <c r="C33" s="378"/>
      <c r="D33" s="378"/>
      <c r="E33" s="379"/>
      <c r="H33" s="377" t="s">
        <v>705</v>
      </c>
      <c r="I33" s="378"/>
      <c r="J33" s="378"/>
      <c r="K33" s="379"/>
      <c r="M33" s="377" t="s">
        <v>705</v>
      </c>
      <c r="N33" s="378"/>
      <c r="O33" s="378"/>
      <c r="P33" s="379"/>
    </row>
    <row r="34" spans="2:16">
      <c r="B34" s="67" t="s">
        <v>706</v>
      </c>
      <c r="C34" s="58"/>
      <c r="D34" s="68"/>
      <c r="E34" s="69">
        <v>0.91090000000000004</v>
      </c>
      <c r="H34" s="67" t="s">
        <v>706</v>
      </c>
      <c r="I34" s="58"/>
      <c r="J34" s="68"/>
      <c r="K34" s="69">
        <v>0.91090000000000004</v>
      </c>
      <c r="M34" s="67" t="s">
        <v>706</v>
      </c>
      <c r="N34" s="58"/>
      <c r="O34" s="68"/>
      <c r="P34" s="69">
        <v>0.91090000000000004</v>
      </c>
    </row>
    <row r="35" spans="2:16" ht="15">
      <c r="B35" s="67" t="s">
        <v>707</v>
      </c>
      <c r="C35" s="58" t="s">
        <v>708</v>
      </c>
      <c r="D35" s="68" t="s">
        <v>629</v>
      </c>
      <c r="E35" s="69">
        <f>1-E34</f>
        <v>8.9099999999999957E-2</v>
      </c>
      <c r="H35" s="67" t="s">
        <v>709</v>
      </c>
      <c r="I35" s="58" t="s">
        <v>708</v>
      </c>
      <c r="J35" s="68" t="s">
        <v>629</v>
      </c>
      <c r="K35" s="69">
        <f>1-K34</f>
        <v>8.9099999999999957E-2</v>
      </c>
      <c r="M35" s="67" t="s">
        <v>709</v>
      </c>
      <c r="N35" s="58" t="s">
        <v>708</v>
      </c>
      <c r="O35" s="68" t="s">
        <v>629</v>
      </c>
      <c r="P35" s="69">
        <f>1-P34</f>
        <v>8.9099999999999957E-2</v>
      </c>
    </row>
    <row r="36" spans="2:16">
      <c r="B36" s="70" t="s">
        <v>703</v>
      </c>
      <c r="C36" s="70" t="s">
        <v>710</v>
      </c>
      <c r="D36" s="70" t="s">
        <v>696</v>
      </c>
      <c r="E36" s="71">
        <f>K36+P36</f>
        <v>1600</v>
      </c>
      <c r="H36" s="70" t="s">
        <v>703</v>
      </c>
      <c r="I36" s="70" t="s">
        <v>710</v>
      </c>
      <c r="J36" s="70" t="s">
        <v>696</v>
      </c>
      <c r="K36" s="71">
        <f>ROUNDDOWN(K31*(1-K35),0)</f>
        <v>1206</v>
      </c>
      <c r="M36" s="70" t="s">
        <v>703</v>
      </c>
      <c r="N36" s="70" t="s">
        <v>710</v>
      </c>
      <c r="O36" s="70" t="s">
        <v>696</v>
      </c>
      <c r="P36" s="71">
        <f>ROUNDDOWN(P31*(1-P35),0)</f>
        <v>394</v>
      </c>
    </row>
    <row r="37" spans="2:16">
      <c r="B37" s="72" t="s">
        <v>711</v>
      </c>
      <c r="C37" s="73" t="s">
        <v>710</v>
      </c>
      <c r="D37" s="73" t="s">
        <v>696</v>
      </c>
      <c r="E37" s="74">
        <f>K37+P37</f>
        <v>1600</v>
      </c>
      <c r="H37" s="72" t="s">
        <v>711</v>
      </c>
      <c r="I37" s="73" t="s">
        <v>710</v>
      </c>
      <c r="J37" s="73" t="s">
        <v>696</v>
      </c>
      <c r="K37" s="74">
        <f>K36</f>
        <v>1206</v>
      </c>
      <c r="M37" s="72" t="s">
        <v>711</v>
      </c>
      <c r="N37" s="73" t="s">
        <v>710</v>
      </c>
      <c r="O37" s="73" t="s">
        <v>696</v>
      </c>
      <c r="P37" s="74">
        <f>P36</f>
        <v>394</v>
      </c>
    </row>
    <row r="38" spans="2:16">
      <c r="C38" s="380"/>
      <c r="D38" s="380"/>
      <c r="I38" s="380"/>
      <c r="J38" s="380"/>
      <c r="N38" s="380"/>
      <c r="O38" s="380"/>
    </row>
    <row r="41" spans="2:16">
      <c r="E41" s="75"/>
      <c r="K41" s="75"/>
      <c r="P41" s="75"/>
    </row>
  </sheetData>
  <mergeCells count="21">
    <mergeCell ref="B2:E2"/>
    <mergeCell ref="H2:K2"/>
    <mergeCell ref="M2:P2"/>
    <mergeCell ref="B4:E4"/>
    <mergeCell ref="H4:K4"/>
    <mergeCell ref="M4:P4"/>
    <mergeCell ref="B12:E12"/>
    <mergeCell ref="H12:K12"/>
    <mergeCell ref="M12:P12"/>
    <mergeCell ref="B20:E20"/>
    <mergeCell ref="H20:K20"/>
    <mergeCell ref="M20:P20"/>
    <mergeCell ref="C38:D38"/>
    <mergeCell ref="N38:O38"/>
    <mergeCell ref="B26:E26"/>
    <mergeCell ref="H26:K26"/>
    <mergeCell ref="M26:P26"/>
    <mergeCell ref="B33:E33"/>
    <mergeCell ref="H33:K33"/>
    <mergeCell ref="M33:P33"/>
    <mergeCell ref="I38:J38"/>
  </mergeCell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A8DA8-6BE8-4AB1-96D6-5863A0F49AB5}">
  <dimension ref="B2:P41"/>
  <sheetViews>
    <sheetView workbookViewId="0">
      <selection sqref="A1:J1"/>
    </sheetView>
  </sheetViews>
  <sheetFormatPr defaultRowHeight="15"/>
  <cols>
    <col min="2" max="2" width="60.5703125" bestFit="1" customWidth="1"/>
    <col min="3" max="3" width="18.42578125" bestFit="1" customWidth="1"/>
    <col min="4" max="4" width="12.42578125" bestFit="1" customWidth="1"/>
    <col min="5" max="5" width="12.5703125" customWidth="1"/>
    <col min="6" max="6" width="7.42578125" customWidth="1"/>
    <col min="7" max="7" width="6.42578125" customWidth="1"/>
    <col min="8" max="8" width="60.5703125" bestFit="1" customWidth="1"/>
    <col min="9" max="9" width="18.42578125" bestFit="1" customWidth="1"/>
    <col min="10" max="10" width="12.42578125" bestFit="1" customWidth="1"/>
    <col min="11" max="11" width="12.5703125" customWidth="1"/>
    <col min="12" max="12" width="5" customWidth="1"/>
    <col min="13" max="13" width="60.5703125" bestFit="1" customWidth="1"/>
    <col min="14" max="14" width="18.42578125" bestFit="1" customWidth="1"/>
    <col min="15" max="15" width="12.42578125" bestFit="1" customWidth="1"/>
    <col min="16" max="16" width="12.5703125" customWidth="1"/>
  </cols>
  <sheetData>
    <row r="2" spans="2:16">
      <c r="B2" s="381" t="s">
        <v>743</v>
      </c>
      <c r="C2" s="381"/>
      <c r="D2" s="381"/>
      <c r="E2" s="381"/>
      <c r="H2" s="381" t="s">
        <v>654</v>
      </c>
      <c r="I2" s="381"/>
      <c r="J2" s="381"/>
      <c r="K2" s="381"/>
      <c r="M2" s="381" t="s">
        <v>742</v>
      </c>
      <c r="N2" s="381"/>
      <c r="O2" s="381"/>
      <c r="P2" s="381"/>
    </row>
    <row r="3" spans="2:16" hidden="1">
      <c r="B3" s="52"/>
      <c r="C3" s="52"/>
      <c r="D3" s="52"/>
      <c r="E3" s="52"/>
      <c r="H3" s="52"/>
      <c r="I3" s="52"/>
      <c r="J3" s="52"/>
      <c r="K3" s="52"/>
      <c r="M3" s="52"/>
      <c r="N3" s="52"/>
      <c r="O3" s="52"/>
      <c r="P3" s="52"/>
    </row>
    <row r="4" spans="2:16">
      <c r="B4" s="377" t="s">
        <v>655</v>
      </c>
      <c r="C4" s="378"/>
      <c r="D4" s="378"/>
      <c r="E4" s="379"/>
      <c r="F4" s="1"/>
      <c r="G4" s="1"/>
      <c r="H4" s="377" t="s">
        <v>655</v>
      </c>
      <c r="I4" s="378"/>
      <c r="J4" s="378"/>
      <c r="K4" s="379"/>
      <c r="L4" s="2"/>
      <c r="M4" s="377" t="s">
        <v>655</v>
      </c>
      <c r="N4" s="378"/>
      <c r="O4" s="378"/>
      <c r="P4" s="379"/>
    </row>
    <row r="5" spans="2:16">
      <c r="B5" s="58" t="s">
        <v>656</v>
      </c>
      <c r="C5" s="58" t="s">
        <v>657</v>
      </c>
      <c r="D5" s="58" t="s">
        <v>658</v>
      </c>
      <c r="E5" s="59">
        <v>4.5600000000000002E-2</v>
      </c>
      <c r="H5" s="58" t="s">
        <v>656</v>
      </c>
      <c r="I5" s="58" t="s">
        <v>657</v>
      </c>
      <c r="J5" s="58" t="s">
        <v>658</v>
      </c>
      <c r="K5" s="59">
        <v>4.5600000000000002E-2</v>
      </c>
      <c r="L5" s="4"/>
      <c r="M5" s="58" t="s">
        <v>656</v>
      </c>
      <c r="N5" s="58" t="s">
        <v>657</v>
      </c>
      <c r="O5" s="58" t="s">
        <v>658</v>
      </c>
      <c r="P5" s="59">
        <v>4.5600000000000002E-2</v>
      </c>
    </row>
    <row r="6" spans="2:16">
      <c r="B6" s="58" t="s">
        <v>659</v>
      </c>
      <c r="C6" s="58" t="s">
        <v>660</v>
      </c>
      <c r="D6" s="58"/>
      <c r="E6" s="61">
        <f>'Project Technology Days '!S147</f>
        <v>644400</v>
      </c>
      <c r="H6" s="58" t="s">
        <v>659</v>
      </c>
      <c r="I6" s="58" t="s">
        <v>660</v>
      </c>
      <c r="J6" s="58"/>
      <c r="K6" s="61">
        <f>'Project Technology Days '!Q147</f>
        <v>495000</v>
      </c>
      <c r="M6" s="58" t="s">
        <v>659</v>
      </c>
      <c r="N6" s="58" t="s">
        <v>660</v>
      </c>
      <c r="O6" s="58"/>
      <c r="P6" s="61">
        <f>'Project Technology Days '!R147</f>
        <v>149400</v>
      </c>
    </row>
    <row r="7" spans="2:16">
      <c r="B7" s="58" t="s">
        <v>661</v>
      </c>
      <c r="C7" s="58" t="s">
        <v>662</v>
      </c>
      <c r="D7" s="58" t="s">
        <v>663</v>
      </c>
      <c r="E7" s="62">
        <v>4.0000000000000002E-4</v>
      </c>
      <c r="H7" s="58" t="s">
        <v>661</v>
      </c>
      <c r="I7" s="58" t="s">
        <v>662</v>
      </c>
      <c r="J7" s="58" t="s">
        <v>663</v>
      </c>
      <c r="K7" s="62">
        <v>4.0000000000000002E-4</v>
      </c>
      <c r="M7" s="58" t="s">
        <v>661</v>
      </c>
      <c r="N7" s="58" t="s">
        <v>662</v>
      </c>
      <c r="O7" s="58" t="s">
        <v>663</v>
      </c>
      <c r="P7" s="62">
        <v>4.0000000000000002E-4</v>
      </c>
    </row>
    <row r="8" spans="2:16" ht="29.25">
      <c r="B8" s="63" t="s">
        <v>664</v>
      </c>
      <c r="C8" s="58" t="s">
        <v>665</v>
      </c>
      <c r="D8" s="58" t="s">
        <v>666</v>
      </c>
      <c r="E8" s="58">
        <v>7.5</v>
      </c>
      <c r="H8" s="63" t="s">
        <v>664</v>
      </c>
      <c r="I8" s="58" t="s">
        <v>665</v>
      </c>
      <c r="J8" s="58" t="s">
        <v>666</v>
      </c>
      <c r="K8" s="58">
        <v>7.5</v>
      </c>
      <c r="M8" s="63" t="s">
        <v>664</v>
      </c>
      <c r="N8" s="58" t="s">
        <v>665</v>
      </c>
      <c r="O8" s="58" t="s">
        <v>666</v>
      </c>
      <c r="P8" s="58">
        <v>7.5</v>
      </c>
    </row>
    <row r="9" spans="2:16" ht="29.25">
      <c r="B9" s="63" t="s">
        <v>667</v>
      </c>
      <c r="C9" s="58" t="s">
        <v>668</v>
      </c>
      <c r="D9" s="58" t="s">
        <v>666</v>
      </c>
      <c r="E9" s="58">
        <v>0</v>
      </c>
      <c r="H9" s="63" t="s">
        <v>667</v>
      </c>
      <c r="I9" s="58" t="s">
        <v>668</v>
      </c>
      <c r="J9" s="58" t="s">
        <v>666</v>
      </c>
      <c r="K9" s="58">
        <v>0</v>
      </c>
      <c r="M9" s="63" t="s">
        <v>667</v>
      </c>
      <c r="N9" s="58" t="s">
        <v>668</v>
      </c>
      <c r="O9" s="58" t="s">
        <v>666</v>
      </c>
      <c r="P9" s="58">
        <v>0</v>
      </c>
    </row>
    <row r="10" spans="2:16">
      <c r="B10" s="58" t="s">
        <v>669</v>
      </c>
      <c r="C10" s="58" t="s">
        <v>670</v>
      </c>
      <c r="D10" s="58" t="s">
        <v>671</v>
      </c>
      <c r="E10" s="64">
        <f>(1-E5)*E6*E7*(E8+E9)</f>
        <v>1845.0460800000001</v>
      </c>
      <c r="H10" s="58" t="s">
        <v>669</v>
      </c>
      <c r="I10" s="58" t="s">
        <v>670</v>
      </c>
      <c r="J10" s="58" t="s">
        <v>671</v>
      </c>
      <c r="K10" s="64">
        <f>(1-K5)*K6*K7*(K8+K9)</f>
        <v>1417.2840000000001</v>
      </c>
      <c r="M10" s="58" t="s">
        <v>669</v>
      </c>
      <c r="N10" s="58" t="s">
        <v>670</v>
      </c>
      <c r="O10" s="58" t="s">
        <v>671</v>
      </c>
      <c r="P10" s="64">
        <f>(1-P5)*P6*P7*(P8+P9)</f>
        <v>427.76208000000008</v>
      </c>
    </row>
    <row r="11" spans="2:16">
      <c r="B11" s="52"/>
      <c r="C11" s="52"/>
      <c r="D11" s="52"/>
      <c r="E11" s="52"/>
      <c r="H11" s="52"/>
      <c r="I11" s="52"/>
      <c r="J11" s="52"/>
      <c r="K11" s="52"/>
      <c r="M11" s="52"/>
      <c r="N11" s="52"/>
      <c r="O11" s="52"/>
      <c r="P11" s="52"/>
    </row>
    <row r="12" spans="2:16">
      <c r="B12" s="377" t="s">
        <v>672</v>
      </c>
      <c r="C12" s="378"/>
      <c r="D12" s="378"/>
      <c r="E12" s="379"/>
      <c r="H12" s="377" t="s">
        <v>672</v>
      </c>
      <c r="I12" s="378"/>
      <c r="J12" s="378"/>
      <c r="K12" s="379"/>
      <c r="M12" s="377" t="s">
        <v>672</v>
      </c>
      <c r="N12" s="378"/>
      <c r="O12" s="378"/>
      <c r="P12" s="379"/>
    </row>
    <row r="13" spans="2:16">
      <c r="B13" s="58" t="s">
        <v>673</v>
      </c>
      <c r="C13" s="58" t="s">
        <v>657</v>
      </c>
      <c r="D13" s="58" t="s">
        <v>658</v>
      </c>
      <c r="E13" s="58">
        <f>E5</f>
        <v>4.5600000000000002E-2</v>
      </c>
      <c r="H13" s="58" t="s">
        <v>673</v>
      </c>
      <c r="I13" s="58" t="s">
        <v>657</v>
      </c>
      <c r="J13" s="58" t="s">
        <v>658</v>
      </c>
      <c r="K13" s="58">
        <f>K5</f>
        <v>4.5600000000000002E-2</v>
      </c>
      <c r="M13" s="58" t="s">
        <v>673</v>
      </c>
      <c r="N13" s="58" t="s">
        <v>657</v>
      </c>
      <c r="O13" s="58" t="s">
        <v>658</v>
      </c>
      <c r="P13" s="58">
        <f>P5</f>
        <v>4.5600000000000002E-2</v>
      </c>
    </row>
    <row r="14" spans="2:16">
      <c r="B14" s="58" t="s">
        <v>659</v>
      </c>
      <c r="C14" s="58" t="s">
        <v>660</v>
      </c>
      <c r="D14" s="58"/>
      <c r="E14" s="61">
        <f>E6</f>
        <v>644400</v>
      </c>
      <c r="H14" s="58" t="s">
        <v>659</v>
      </c>
      <c r="I14" s="58" t="s">
        <v>660</v>
      </c>
      <c r="J14" s="58"/>
      <c r="K14" s="61">
        <f>K6</f>
        <v>495000</v>
      </c>
      <c r="M14" s="58" t="s">
        <v>659</v>
      </c>
      <c r="N14" s="58" t="s">
        <v>660</v>
      </c>
      <c r="O14" s="58"/>
      <c r="P14" s="61">
        <f>P6</f>
        <v>149400</v>
      </c>
    </row>
    <row r="15" spans="2:16">
      <c r="B15" s="58" t="s">
        <v>674</v>
      </c>
      <c r="C15" s="58" t="s">
        <v>675</v>
      </c>
      <c r="D15" s="58" t="s">
        <v>663</v>
      </c>
      <c r="E15" s="62">
        <f>E7</f>
        <v>4.0000000000000002E-4</v>
      </c>
      <c r="H15" s="58" t="s">
        <v>674</v>
      </c>
      <c r="I15" s="58" t="s">
        <v>675</v>
      </c>
      <c r="J15" s="58" t="s">
        <v>663</v>
      </c>
      <c r="K15" s="62">
        <f>K7</f>
        <v>4.0000000000000002E-4</v>
      </c>
      <c r="M15" s="58" t="s">
        <v>674</v>
      </c>
      <c r="N15" s="58" t="s">
        <v>675</v>
      </c>
      <c r="O15" s="58" t="s">
        <v>663</v>
      </c>
      <c r="P15" s="62">
        <f>P7</f>
        <v>4.0000000000000002E-4</v>
      </c>
    </row>
    <row r="16" spans="2:16">
      <c r="B16" s="58" t="s">
        <v>676</v>
      </c>
      <c r="C16" s="58" t="s">
        <v>890</v>
      </c>
      <c r="D16" s="58" t="s">
        <v>666</v>
      </c>
      <c r="E16" s="58">
        <v>0</v>
      </c>
      <c r="H16" s="58" t="s">
        <v>676</v>
      </c>
      <c r="I16" s="58" t="s">
        <v>890</v>
      </c>
      <c r="J16" s="58" t="s">
        <v>666</v>
      </c>
      <c r="K16" s="58">
        <v>0</v>
      </c>
      <c r="M16" s="58" t="s">
        <v>676</v>
      </c>
      <c r="N16" s="58" t="s">
        <v>890</v>
      </c>
      <c r="O16" s="58" t="s">
        <v>666</v>
      </c>
      <c r="P16" s="58">
        <v>0</v>
      </c>
    </row>
    <row r="17" spans="2:16">
      <c r="B17" s="58" t="s">
        <v>677</v>
      </c>
      <c r="C17" s="58" t="s">
        <v>678</v>
      </c>
      <c r="D17" s="58" t="s">
        <v>666</v>
      </c>
      <c r="E17" s="64">
        <v>0</v>
      </c>
      <c r="H17" s="58" t="s">
        <v>677</v>
      </c>
      <c r="I17" s="58" t="s">
        <v>678</v>
      </c>
      <c r="J17" s="58" t="s">
        <v>666</v>
      </c>
      <c r="K17" s="64">
        <v>0</v>
      </c>
      <c r="M17" s="58" t="s">
        <v>677</v>
      </c>
      <c r="N17" s="58" t="s">
        <v>678</v>
      </c>
      <c r="O17" s="58" t="s">
        <v>666</v>
      </c>
      <c r="P17" s="64">
        <v>0</v>
      </c>
    </row>
    <row r="18" spans="2:16">
      <c r="B18" s="58" t="s">
        <v>679</v>
      </c>
      <c r="C18" s="58" t="s">
        <v>680</v>
      </c>
      <c r="D18" s="58" t="s">
        <v>671</v>
      </c>
      <c r="E18" s="65">
        <f>(1-E13)*E14*E15*(E16+E17)</f>
        <v>0</v>
      </c>
      <c r="H18" s="58" t="s">
        <v>679</v>
      </c>
      <c r="I18" s="58" t="s">
        <v>680</v>
      </c>
      <c r="J18" s="58" t="s">
        <v>671</v>
      </c>
      <c r="K18" s="65">
        <f>(1-K13)*K14*K15*(K16+K17)</f>
        <v>0</v>
      </c>
      <c r="M18" s="58" t="s">
        <v>679</v>
      </c>
      <c r="N18" s="58" t="s">
        <v>680</v>
      </c>
      <c r="O18" s="58" t="s">
        <v>671</v>
      </c>
      <c r="P18" s="65">
        <f>(1-P13)*P14*P15*(P16+P17)</f>
        <v>0</v>
      </c>
    </row>
    <row r="19" spans="2:16">
      <c r="B19" s="52"/>
      <c r="C19" s="52"/>
      <c r="D19" s="52"/>
      <c r="E19" s="52"/>
      <c r="H19" s="52"/>
      <c r="I19" s="52"/>
      <c r="J19" s="52"/>
      <c r="K19" s="52"/>
      <c r="M19" s="52"/>
      <c r="N19" s="52"/>
      <c r="O19" s="52"/>
      <c r="P19" s="52"/>
    </row>
    <row r="20" spans="2:16">
      <c r="B20" s="377" t="s">
        <v>681</v>
      </c>
      <c r="C20" s="378"/>
      <c r="D20" s="378"/>
      <c r="E20" s="379"/>
      <c r="H20" s="377" t="s">
        <v>681</v>
      </c>
      <c r="I20" s="378"/>
      <c r="J20" s="378"/>
      <c r="K20" s="379"/>
      <c r="M20" s="377" t="s">
        <v>681</v>
      </c>
      <c r="N20" s="378"/>
      <c r="O20" s="378"/>
      <c r="P20" s="379"/>
    </row>
    <row r="21" spans="2:16">
      <c r="B21" s="63" t="s">
        <v>682</v>
      </c>
      <c r="C21" s="58" t="s">
        <v>682</v>
      </c>
      <c r="D21" s="58" t="s">
        <v>683</v>
      </c>
      <c r="E21" s="66">
        <v>0.89</v>
      </c>
      <c r="H21" s="63" t="s">
        <v>682</v>
      </c>
      <c r="I21" s="58" t="s">
        <v>682</v>
      </c>
      <c r="J21" s="58" t="s">
        <v>683</v>
      </c>
      <c r="K21" s="66">
        <v>0.89</v>
      </c>
      <c r="M21" s="63" t="s">
        <v>682</v>
      </c>
      <c r="N21" s="58" t="s">
        <v>682</v>
      </c>
      <c r="O21" s="58" t="s">
        <v>683</v>
      </c>
      <c r="P21" s="66">
        <v>0.89</v>
      </c>
    </row>
    <row r="22" spans="2:16">
      <c r="B22" s="58" t="s">
        <v>684</v>
      </c>
      <c r="C22" s="58" t="s">
        <v>685</v>
      </c>
      <c r="D22" s="58" t="s">
        <v>686</v>
      </c>
      <c r="E22" s="58">
        <v>112</v>
      </c>
      <c r="H22" s="58" t="s">
        <v>684</v>
      </c>
      <c r="I22" s="58" t="s">
        <v>685</v>
      </c>
      <c r="J22" s="58" t="s">
        <v>686</v>
      </c>
      <c r="K22" s="58">
        <v>112</v>
      </c>
      <c r="M22" s="58" t="s">
        <v>684</v>
      </c>
      <c r="N22" s="58" t="s">
        <v>685</v>
      </c>
      <c r="O22" s="58" t="s">
        <v>686</v>
      </c>
      <c r="P22" s="58">
        <v>112</v>
      </c>
    </row>
    <row r="23" spans="2:16">
      <c r="B23" s="58" t="s">
        <v>687</v>
      </c>
      <c r="C23" s="58" t="s">
        <v>688</v>
      </c>
      <c r="D23" s="58" t="s">
        <v>689</v>
      </c>
      <c r="E23" s="58">
        <v>9.4600000000000009</v>
      </c>
      <c r="H23" s="58" t="s">
        <v>687</v>
      </c>
      <c r="I23" s="58" t="s">
        <v>688</v>
      </c>
      <c r="J23" s="58" t="s">
        <v>689</v>
      </c>
      <c r="K23" s="58">
        <v>9.4600000000000009</v>
      </c>
      <c r="M23" s="58" t="s">
        <v>687</v>
      </c>
      <c r="N23" s="58" t="s">
        <v>688</v>
      </c>
      <c r="O23" s="58" t="s">
        <v>689</v>
      </c>
      <c r="P23" s="58">
        <v>9.4600000000000009</v>
      </c>
    </row>
    <row r="24" spans="2:16">
      <c r="B24" s="58" t="s">
        <v>690</v>
      </c>
      <c r="C24" s="58" t="s">
        <v>691</v>
      </c>
      <c r="D24" s="58" t="s">
        <v>692</v>
      </c>
      <c r="E24" s="58">
        <v>1.5599999999999999E-2</v>
      </c>
      <c r="H24" s="58" t="s">
        <v>690</v>
      </c>
      <c r="I24" s="58" t="s">
        <v>691</v>
      </c>
      <c r="J24" s="58" t="s">
        <v>692</v>
      </c>
      <c r="K24" s="58">
        <v>1.5599999999999999E-2</v>
      </c>
      <c r="M24" s="58" t="s">
        <v>690</v>
      </c>
      <c r="N24" s="58" t="s">
        <v>691</v>
      </c>
      <c r="O24" s="58" t="s">
        <v>692</v>
      </c>
      <c r="P24" s="58">
        <v>1.5599999999999999E-2</v>
      </c>
    </row>
    <row r="25" spans="2:16">
      <c r="B25" s="52"/>
      <c r="C25" s="52"/>
      <c r="D25" s="52"/>
      <c r="E25" s="52"/>
      <c r="H25" s="52"/>
      <c r="I25" s="52"/>
      <c r="J25" s="52"/>
      <c r="K25" s="52"/>
      <c r="M25" s="52"/>
      <c r="N25" s="52"/>
      <c r="O25" s="52"/>
      <c r="P25" s="52"/>
    </row>
    <row r="26" spans="2:16">
      <c r="B26" s="377" t="s">
        <v>693</v>
      </c>
      <c r="C26" s="378"/>
      <c r="D26" s="378"/>
      <c r="E26" s="379"/>
      <c r="H26" s="377" t="s">
        <v>693</v>
      </c>
      <c r="I26" s="378"/>
      <c r="J26" s="378"/>
      <c r="K26" s="379"/>
      <c r="M26" s="377" t="s">
        <v>693</v>
      </c>
      <c r="N26" s="378"/>
      <c r="O26" s="378"/>
      <c r="P26" s="379"/>
    </row>
    <row r="27" spans="2:16">
      <c r="B27" s="58" t="s">
        <v>694</v>
      </c>
      <c r="C27" s="58" t="s">
        <v>695</v>
      </c>
      <c r="D27" s="58" t="s">
        <v>696</v>
      </c>
      <c r="E27" s="61">
        <f>E10*((E22*E21)+E23)*E24</f>
        <v>3141.3459350707203</v>
      </c>
      <c r="H27" s="58" t="s">
        <v>694</v>
      </c>
      <c r="I27" s="58" t="s">
        <v>695</v>
      </c>
      <c r="J27" s="58" t="s">
        <v>696</v>
      </c>
      <c r="K27" s="61">
        <f>K10*((K22*K21)+K23)*K24</f>
        <v>2413.0450618560003</v>
      </c>
      <c r="M27" s="58" t="s">
        <v>694</v>
      </c>
      <c r="N27" s="58" t="s">
        <v>695</v>
      </c>
      <c r="O27" s="58" t="s">
        <v>696</v>
      </c>
      <c r="P27" s="61">
        <f>P10*((P22*P21)+P23)*P24</f>
        <v>728.30087321472024</v>
      </c>
    </row>
    <row r="28" spans="2:16">
      <c r="B28" s="58" t="s">
        <v>697</v>
      </c>
      <c r="C28" s="58" t="s">
        <v>698</v>
      </c>
      <c r="D28" s="58" t="s">
        <v>696</v>
      </c>
      <c r="E28" s="61">
        <f>E18*((E22*E21)+E23)*E24</f>
        <v>0</v>
      </c>
      <c r="H28" s="58" t="s">
        <v>697</v>
      </c>
      <c r="I28" s="58" t="s">
        <v>698</v>
      </c>
      <c r="J28" s="58" t="s">
        <v>696</v>
      </c>
      <c r="K28" s="61">
        <f>K18*((K22*K21)+K23)*K24</f>
        <v>0</v>
      </c>
      <c r="M28" s="58" t="s">
        <v>697</v>
      </c>
      <c r="N28" s="58" t="s">
        <v>698</v>
      </c>
      <c r="O28" s="58" t="s">
        <v>696</v>
      </c>
      <c r="P28" s="61">
        <f>P18*((P22*P21)+P23)*P24</f>
        <v>0</v>
      </c>
    </row>
    <row r="29" spans="2:16">
      <c r="B29" s="58" t="s">
        <v>699</v>
      </c>
      <c r="C29" s="58" t="s">
        <v>700</v>
      </c>
      <c r="D29" s="58" t="s">
        <v>658</v>
      </c>
      <c r="E29" s="64">
        <v>0.93989999999999996</v>
      </c>
      <c r="H29" s="58" t="s">
        <v>699</v>
      </c>
      <c r="I29" s="58" t="s">
        <v>700</v>
      </c>
      <c r="J29" s="58" t="s">
        <v>658</v>
      </c>
      <c r="K29" s="64">
        <v>0.93989999999999996</v>
      </c>
      <c r="M29" s="58" t="s">
        <v>699</v>
      </c>
      <c r="N29" s="58" t="s">
        <v>700</v>
      </c>
      <c r="O29" s="58" t="s">
        <v>658</v>
      </c>
      <c r="P29" s="64">
        <v>0.93989999999999996</v>
      </c>
    </row>
    <row r="30" spans="2:16">
      <c r="B30" s="58" t="s">
        <v>701</v>
      </c>
      <c r="C30" s="58" t="s">
        <v>702</v>
      </c>
      <c r="D30" s="58" t="s">
        <v>696</v>
      </c>
      <c r="E30" s="58">
        <v>0</v>
      </c>
      <c r="H30" s="58" t="s">
        <v>701</v>
      </c>
      <c r="I30" s="58" t="s">
        <v>702</v>
      </c>
      <c r="J30" s="58" t="s">
        <v>696</v>
      </c>
      <c r="K30" s="58">
        <v>0</v>
      </c>
      <c r="M30" s="58" t="s">
        <v>701</v>
      </c>
      <c r="N30" s="58" t="s">
        <v>702</v>
      </c>
      <c r="O30" s="58" t="s">
        <v>696</v>
      </c>
      <c r="P30" s="58">
        <v>0</v>
      </c>
    </row>
    <row r="31" spans="2:16">
      <c r="B31" s="58" t="s">
        <v>703</v>
      </c>
      <c r="C31" s="58" t="s">
        <v>704</v>
      </c>
      <c r="D31" s="58" t="s">
        <v>696</v>
      </c>
      <c r="E31" s="61">
        <f>((E27-E28)*E29)-E30</f>
        <v>2952.55104437297</v>
      </c>
      <c r="H31" s="58" t="s">
        <v>703</v>
      </c>
      <c r="I31" s="58" t="s">
        <v>704</v>
      </c>
      <c r="J31" s="58" t="s">
        <v>696</v>
      </c>
      <c r="K31" s="61">
        <f>((K27-K28)*K29)-K30</f>
        <v>2268.0210536384548</v>
      </c>
      <c r="L31" s="100"/>
      <c r="M31" s="58" t="s">
        <v>703</v>
      </c>
      <c r="N31" s="58" t="s">
        <v>704</v>
      </c>
      <c r="O31" s="58" t="s">
        <v>696</v>
      </c>
      <c r="P31" s="61">
        <f>((P27-P28)*P29)-P30</f>
        <v>684.52999073451554</v>
      </c>
    </row>
    <row r="32" spans="2:16">
      <c r="B32" s="52"/>
      <c r="C32" s="52"/>
      <c r="D32" s="60"/>
      <c r="E32" s="52"/>
      <c r="H32" s="52"/>
      <c r="I32" s="52"/>
      <c r="J32" s="60"/>
      <c r="K32" s="52"/>
      <c r="M32" s="52"/>
      <c r="N32" s="52"/>
      <c r="O32" s="60"/>
      <c r="P32" s="52"/>
    </row>
    <row r="33" spans="2:16">
      <c r="B33" s="377" t="s">
        <v>705</v>
      </c>
      <c r="C33" s="378"/>
      <c r="D33" s="378"/>
      <c r="E33" s="379"/>
      <c r="H33" s="377" t="s">
        <v>705</v>
      </c>
      <c r="I33" s="378"/>
      <c r="J33" s="378"/>
      <c r="K33" s="379"/>
      <c r="M33" s="377" t="s">
        <v>705</v>
      </c>
      <c r="N33" s="378"/>
      <c r="O33" s="378"/>
      <c r="P33" s="379"/>
    </row>
    <row r="34" spans="2:16">
      <c r="B34" s="67" t="s">
        <v>706</v>
      </c>
      <c r="C34" s="58"/>
      <c r="D34" s="68"/>
      <c r="E34" s="69">
        <v>0.91090000000000004</v>
      </c>
      <c r="H34" s="67" t="s">
        <v>706</v>
      </c>
      <c r="I34" s="58"/>
      <c r="J34" s="68"/>
      <c r="K34" s="69">
        <v>0.91090000000000004</v>
      </c>
      <c r="M34" s="67" t="s">
        <v>706</v>
      </c>
      <c r="N34" s="58"/>
      <c r="O34" s="68"/>
      <c r="P34" s="69">
        <v>0.91090000000000004</v>
      </c>
    </row>
    <row r="35" spans="2:16">
      <c r="B35" s="67" t="s">
        <v>707</v>
      </c>
      <c r="C35" s="58" t="s">
        <v>708</v>
      </c>
      <c r="D35" s="68" t="s">
        <v>629</v>
      </c>
      <c r="E35" s="69">
        <f>1-E34</f>
        <v>8.9099999999999957E-2</v>
      </c>
      <c r="H35" s="67" t="s">
        <v>712</v>
      </c>
      <c r="I35" s="58" t="s">
        <v>708</v>
      </c>
      <c r="J35" s="68" t="s">
        <v>629</v>
      </c>
      <c r="K35" s="69">
        <f>1-K34</f>
        <v>8.9099999999999957E-2</v>
      </c>
      <c r="M35" s="67" t="s">
        <v>712</v>
      </c>
      <c r="N35" s="58" t="s">
        <v>708</v>
      </c>
      <c r="O35" s="68" t="s">
        <v>629</v>
      </c>
      <c r="P35" s="69">
        <f>1-P34</f>
        <v>8.9099999999999957E-2</v>
      </c>
    </row>
    <row r="36" spans="2:16">
      <c r="B36" s="70" t="s">
        <v>703</v>
      </c>
      <c r="C36" s="70" t="s">
        <v>710</v>
      </c>
      <c r="D36" s="70" t="s">
        <v>696</v>
      </c>
      <c r="E36" s="71">
        <f>K36+P36</f>
        <v>2688</v>
      </c>
      <c r="H36" s="70" t="s">
        <v>703</v>
      </c>
      <c r="I36" s="70" t="s">
        <v>710</v>
      </c>
      <c r="J36" s="70" t="s">
        <v>696</v>
      </c>
      <c r="K36" s="71">
        <f>ROUNDDOWN(K31*(1-K35),0)</f>
        <v>2065</v>
      </c>
      <c r="M36" s="70" t="s">
        <v>703</v>
      </c>
      <c r="N36" s="70" t="s">
        <v>710</v>
      </c>
      <c r="O36" s="70" t="s">
        <v>696</v>
      </c>
      <c r="P36" s="71">
        <f>ROUNDDOWN(P31*(1-P35),0)</f>
        <v>623</v>
      </c>
    </row>
    <row r="37" spans="2:16">
      <c r="B37" s="72" t="s">
        <v>711</v>
      </c>
      <c r="C37" s="73" t="s">
        <v>710</v>
      </c>
      <c r="D37" s="73" t="s">
        <v>696</v>
      </c>
      <c r="E37" s="74">
        <f>K37+P37</f>
        <v>2688</v>
      </c>
      <c r="H37" s="72" t="s">
        <v>711</v>
      </c>
      <c r="I37" s="73" t="s">
        <v>710</v>
      </c>
      <c r="J37" s="73" t="s">
        <v>696</v>
      </c>
      <c r="K37" s="74">
        <f>K36</f>
        <v>2065</v>
      </c>
      <c r="M37" s="72" t="s">
        <v>711</v>
      </c>
      <c r="N37" s="73" t="s">
        <v>710</v>
      </c>
      <c r="O37" s="73" t="s">
        <v>696</v>
      </c>
      <c r="P37" s="74">
        <f>P36</f>
        <v>623</v>
      </c>
    </row>
    <row r="38" spans="2:16">
      <c r="C38" s="382"/>
      <c r="D38" s="382"/>
      <c r="I38" s="382"/>
      <c r="J38" s="382"/>
      <c r="N38" s="382"/>
      <c r="O38" s="382"/>
    </row>
    <row r="41" spans="2:16">
      <c r="E41" s="18"/>
      <c r="K41" s="18"/>
      <c r="P41" s="18"/>
    </row>
  </sheetData>
  <mergeCells count="21">
    <mergeCell ref="B2:E2"/>
    <mergeCell ref="H2:K2"/>
    <mergeCell ref="M2:P2"/>
    <mergeCell ref="B4:E4"/>
    <mergeCell ref="H4:K4"/>
    <mergeCell ref="M4:P4"/>
    <mergeCell ref="B12:E12"/>
    <mergeCell ref="H12:K12"/>
    <mergeCell ref="M12:P12"/>
    <mergeCell ref="B20:E20"/>
    <mergeCell ref="H20:K20"/>
    <mergeCell ref="M20:P20"/>
    <mergeCell ref="C38:D38"/>
    <mergeCell ref="N38:O38"/>
    <mergeCell ref="B26:E26"/>
    <mergeCell ref="H26:K26"/>
    <mergeCell ref="M26:P26"/>
    <mergeCell ref="B33:E33"/>
    <mergeCell ref="H33:K33"/>
    <mergeCell ref="M33:P33"/>
    <mergeCell ref="I38:J38"/>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7031A-FF5F-4B40-A688-95899E4D806D}">
  <dimension ref="B2:P41"/>
  <sheetViews>
    <sheetView workbookViewId="0">
      <selection sqref="A1:J1"/>
    </sheetView>
  </sheetViews>
  <sheetFormatPr defaultRowHeight="15"/>
  <cols>
    <col min="2" max="2" width="60.5703125" bestFit="1" customWidth="1"/>
    <col min="3" max="3" width="18.42578125" bestFit="1" customWidth="1"/>
    <col min="4" max="4" width="12.42578125" bestFit="1" customWidth="1"/>
    <col min="5" max="5" width="12.5703125" customWidth="1"/>
    <col min="6" max="6" width="7.42578125" customWidth="1"/>
    <col min="7" max="7" width="6.42578125" customWidth="1"/>
    <col min="8" max="8" width="60.5703125" bestFit="1" customWidth="1"/>
    <col min="9" max="9" width="18.42578125" bestFit="1" customWidth="1"/>
    <col min="10" max="10" width="12.42578125" bestFit="1" customWidth="1"/>
    <col min="11" max="11" width="12.5703125" customWidth="1"/>
    <col min="12" max="12" width="5" customWidth="1"/>
    <col min="13" max="13" width="60.5703125" bestFit="1" customWidth="1"/>
    <col min="14" max="14" width="18.42578125" bestFit="1" customWidth="1"/>
    <col min="15" max="15" width="12.42578125" bestFit="1" customWidth="1"/>
    <col min="16" max="16" width="12.5703125" customWidth="1"/>
  </cols>
  <sheetData>
    <row r="2" spans="2:16">
      <c r="B2" s="381" t="s">
        <v>743</v>
      </c>
      <c r="C2" s="381"/>
      <c r="D2" s="381"/>
      <c r="E2" s="381"/>
      <c r="H2" s="381" t="s">
        <v>654</v>
      </c>
      <c r="I2" s="381"/>
      <c r="J2" s="381"/>
      <c r="K2" s="381"/>
      <c r="M2" s="381" t="s">
        <v>742</v>
      </c>
      <c r="N2" s="381"/>
      <c r="O2" s="381"/>
      <c r="P2" s="381"/>
    </row>
    <row r="3" spans="2:16" hidden="1">
      <c r="B3" s="52"/>
      <c r="C3" s="52"/>
      <c r="D3" s="52"/>
      <c r="E3" s="52"/>
      <c r="H3" s="52"/>
      <c r="I3" s="52"/>
      <c r="J3" s="52"/>
      <c r="K3" s="52"/>
      <c r="M3" s="52"/>
      <c r="N3" s="52"/>
      <c r="O3" s="52"/>
      <c r="P3" s="52"/>
    </row>
    <row r="4" spans="2:16">
      <c r="B4" s="377" t="s">
        <v>655</v>
      </c>
      <c r="C4" s="378"/>
      <c r="D4" s="378"/>
      <c r="E4" s="379"/>
      <c r="F4" s="1"/>
      <c r="G4" s="1"/>
      <c r="H4" s="377" t="s">
        <v>655</v>
      </c>
      <c r="I4" s="378"/>
      <c r="J4" s="378"/>
      <c r="K4" s="379"/>
      <c r="L4" s="2"/>
      <c r="M4" s="377" t="s">
        <v>655</v>
      </c>
      <c r="N4" s="378"/>
      <c r="O4" s="378"/>
      <c r="P4" s="379"/>
    </row>
    <row r="5" spans="2:16">
      <c r="B5" s="58" t="s">
        <v>656</v>
      </c>
      <c r="C5" s="58" t="s">
        <v>657</v>
      </c>
      <c r="D5" s="58" t="s">
        <v>658</v>
      </c>
      <c r="E5" s="59">
        <v>4.5600000000000002E-2</v>
      </c>
      <c r="H5" s="58" t="s">
        <v>656</v>
      </c>
      <c r="I5" s="58" t="s">
        <v>657</v>
      </c>
      <c r="J5" s="58" t="s">
        <v>658</v>
      </c>
      <c r="K5" s="59">
        <v>4.5600000000000002E-2</v>
      </c>
      <c r="L5" s="4"/>
      <c r="M5" s="58" t="s">
        <v>656</v>
      </c>
      <c r="N5" s="58" t="s">
        <v>657</v>
      </c>
      <c r="O5" s="58" t="s">
        <v>658</v>
      </c>
      <c r="P5" s="59">
        <v>4.5600000000000002E-2</v>
      </c>
    </row>
    <row r="6" spans="2:16">
      <c r="B6" s="58" t="s">
        <v>659</v>
      </c>
      <c r="C6" s="58" t="s">
        <v>660</v>
      </c>
      <c r="D6" s="58"/>
      <c r="E6" s="61">
        <f>'Project Technology Days '!S157</f>
        <v>408185</v>
      </c>
      <c r="H6" s="58" t="s">
        <v>659</v>
      </c>
      <c r="I6" s="58" t="s">
        <v>660</v>
      </c>
      <c r="J6" s="58"/>
      <c r="K6" s="61">
        <f>'Project Technology Days '!Q157</f>
        <v>310475</v>
      </c>
      <c r="M6" s="58" t="s">
        <v>659</v>
      </c>
      <c r="N6" s="58" t="s">
        <v>660</v>
      </c>
      <c r="O6" s="58"/>
      <c r="P6" s="61">
        <f>'Project Technology Days '!R157</f>
        <v>97710</v>
      </c>
    </row>
    <row r="7" spans="2:16">
      <c r="B7" s="58" t="s">
        <v>661</v>
      </c>
      <c r="C7" s="58" t="s">
        <v>662</v>
      </c>
      <c r="D7" s="58" t="s">
        <v>663</v>
      </c>
      <c r="E7" s="62">
        <v>4.0000000000000002E-4</v>
      </c>
      <c r="H7" s="58" t="s">
        <v>661</v>
      </c>
      <c r="I7" s="58" t="s">
        <v>662</v>
      </c>
      <c r="J7" s="58" t="s">
        <v>663</v>
      </c>
      <c r="K7" s="62">
        <v>4.0000000000000002E-4</v>
      </c>
      <c r="M7" s="58" t="s">
        <v>661</v>
      </c>
      <c r="N7" s="58" t="s">
        <v>662</v>
      </c>
      <c r="O7" s="58" t="s">
        <v>663</v>
      </c>
      <c r="P7" s="62">
        <v>4.0000000000000002E-4</v>
      </c>
    </row>
    <row r="8" spans="2:16" ht="29.25">
      <c r="B8" s="63" t="s">
        <v>664</v>
      </c>
      <c r="C8" s="58" t="s">
        <v>665</v>
      </c>
      <c r="D8" s="58" t="s">
        <v>666</v>
      </c>
      <c r="E8" s="58">
        <v>7.5</v>
      </c>
      <c r="H8" s="63" t="s">
        <v>664</v>
      </c>
      <c r="I8" s="58" t="s">
        <v>665</v>
      </c>
      <c r="J8" s="58" t="s">
        <v>666</v>
      </c>
      <c r="K8" s="58">
        <v>7.5</v>
      </c>
      <c r="M8" s="63" t="s">
        <v>664</v>
      </c>
      <c r="N8" s="58" t="s">
        <v>665</v>
      </c>
      <c r="O8" s="58" t="s">
        <v>666</v>
      </c>
      <c r="P8" s="58">
        <v>7.5</v>
      </c>
    </row>
    <row r="9" spans="2:16" ht="29.25">
      <c r="B9" s="63" t="s">
        <v>667</v>
      </c>
      <c r="C9" s="58" t="s">
        <v>668</v>
      </c>
      <c r="D9" s="58" t="s">
        <v>666</v>
      </c>
      <c r="E9" s="58">
        <v>0</v>
      </c>
      <c r="H9" s="63" t="s">
        <v>667</v>
      </c>
      <c r="I9" s="58" t="s">
        <v>668</v>
      </c>
      <c r="J9" s="58" t="s">
        <v>666</v>
      </c>
      <c r="K9" s="58">
        <v>0</v>
      </c>
      <c r="M9" s="63" t="s">
        <v>667</v>
      </c>
      <c r="N9" s="58" t="s">
        <v>668</v>
      </c>
      <c r="O9" s="58" t="s">
        <v>666</v>
      </c>
      <c r="P9" s="58">
        <v>0</v>
      </c>
    </row>
    <row r="10" spans="2:16">
      <c r="B10" s="58" t="s">
        <v>669</v>
      </c>
      <c r="C10" s="58" t="s">
        <v>670</v>
      </c>
      <c r="D10" s="58" t="s">
        <v>671</v>
      </c>
      <c r="E10" s="64">
        <f>(1-E5)*E6*E7*(E8+E9)</f>
        <v>1168.7152920000001</v>
      </c>
      <c r="H10" s="58" t="s">
        <v>669</v>
      </c>
      <c r="I10" s="58" t="s">
        <v>670</v>
      </c>
      <c r="J10" s="58" t="s">
        <v>671</v>
      </c>
      <c r="K10" s="64">
        <f>(1-K5)*K6*K7*(K8+K9)</f>
        <v>888.95202000000018</v>
      </c>
      <c r="M10" s="58" t="s">
        <v>669</v>
      </c>
      <c r="N10" s="58" t="s">
        <v>670</v>
      </c>
      <c r="O10" s="58" t="s">
        <v>671</v>
      </c>
      <c r="P10" s="64">
        <f>(1-P5)*P6*P7*(P8+P9)</f>
        <v>279.76327200000003</v>
      </c>
    </row>
    <row r="11" spans="2:16">
      <c r="B11" s="52"/>
      <c r="C11" s="52"/>
      <c r="D11" s="52"/>
      <c r="E11" s="52"/>
      <c r="H11" s="52"/>
      <c r="I11" s="52"/>
      <c r="J11" s="52"/>
      <c r="K11" s="52"/>
      <c r="M11" s="52"/>
      <c r="N11" s="52"/>
      <c r="O11" s="52"/>
      <c r="P11" s="52"/>
    </row>
    <row r="12" spans="2:16">
      <c r="B12" s="377" t="s">
        <v>672</v>
      </c>
      <c r="C12" s="378"/>
      <c r="D12" s="378"/>
      <c r="E12" s="379"/>
      <c r="H12" s="377" t="s">
        <v>672</v>
      </c>
      <c r="I12" s="378"/>
      <c r="J12" s="378"/>
      <c r="K12" s="379"/>
      <c r="M12" s="377" t="s">
        <v>672</v>
      </c>
      <c r="N12" s="378"/>
      <c r="O12" s="378"/>
      <c r="P12" s="379"/>
    </row>
    <row r="13" spans="2:16">
      <c r="B13" s="58" t="s">
        <v>673</v>
      </c>
      <c r="C13" s="58" t="s">
        <v>657</v>
      </c>
      <c r="D13" s="58" t="s">
        <v>658</v>
      </c>
      <c r="E13" s="58">
        <f>E5</f>
        <v>4.5600000000000002E-2</v>
      </c>
      <c r="H13" s="58" t="s">
        <v>673</v>
      </c>
      <c r="I13" s="58" t="s">
        <v>657</v>
      </c>
      <c r="J13" s="58" t="s">
        <v>658</v>
      </c>
      <c r="K13" s="58">
        <f>K5</f>
        <v>4.5600000000000002E-2</v>
      </c>
      <c r="M13" s="58" t="s">
        <v>673</v>
      </c>
      <c r="N13" s="58" t="s">
        <v>657</v>
      </c>
      <c r="O13" s="58" t="s">
        <v>658</v>
      </c>
      <c r="P13" s="58">
        <f>P5</f>
        <v>4.5600000000000002E-2</v>
      </c>
    </row>
    <row r="14" spans="2:16">
      <c r="B14" s="58" t="s">
        <v>659</v>
      </c>
      <c r="C14" s="58" t="s">
        <v>660</v>
      </c>
      <c r="D14" s="58"/>
      <c r="E14" s="61">
        <f>E6</f>
        <v>408185</v>
      </c>
      <c r="H14" s="58" t="s">
        <v>659</v>
      </c>
      <c r="I14" s="58" t="s">
        <v>660</v>
      </c>
      <c r="J14" s="58"/>
      <c r="K14" s="61">
        <f>K6</f>
        <v>310475</v>
      </c>
      <c r="M14" s="58" t="s">
        <v>659</v>
      </c>
      <c r="N14" s="58" t="s">
        <v>660</v>
      </c>
      <c r="O14" s="58"/>
      <c r="P14" s="61">
        <f>P6</f>
        <v>97710</v>
      </c>
    </row>
    <row r="15" spans="2:16">
      <c r="B15" s="58" t="s">
        <v>674</v>
      </c>
      <c r="C15" s="58" t="s">
        <v>675</v>
      </c>
      <c r="D15" s="58" t="s">
        <v>663</v>
      </c>
      <c r="E15" s="62">
        <f>E7</f>
        <v>4.0000000000000002E-4</v>
      </c>
      <c r="H15" s="58" t="s">
        <v>674</v>
      </c>
      <c r="I15" s="58" t="s">
        <v>675</v>
      </c>
      <c r="J15" s="58" t="s">
        <v>663</v>
      </c>
      <c r="K15" s="62">
        <f>K7</f>
        <v>4.0000000000000002E-4</v>
      </c>
      <c r="M15" s="58" t="s">
        <v>674</v>
      </c>
      <c r="N15" s="58" t="s">
        <v>675</v>
      </c>
      <c r="O15" s="58" t="s">
        <v>663</v>
      </c>
      <c r="P15" s="62">
        <f>P7</f>
        <v>4.0000000000000002E-4</v>
      </c>
    </row>
    <row r="16" spans="2:16">
      <c r="B16" s="58" t="s">
        <v>676</v>
      </c>
      <c r="C16" s="58" t="s">
        <v>890</v>
      </c>
      <c r="D16" s="58" t="s">
        <v>666</v>
      </c>
      <c r="E16" s="58">
        <v>0</v>
      </c>
      <c r="H16" s="58" t="s">
        <v>676</v>
      </c>
      <c r="I16" s="58" t="s">
        <v>890</v>
      </c>
      <c r="J16" s="58" t="s">
        <v>666</v>
      </c>
      <c r="K16" s="58">
        <v>0</v>
      </c>
      <c r="M16" s="58" t="s">
        <v>676</v>
      </c>
      <c r="N16" s="58" t="s">
        <v>890</v>
      </c>
      <c r="O16" s="58" t="s">
        <v>666</v>
      </c>
      <c r="P16" s="58">
        <v>0</v>
      </c>
    </row>
    <row r="17" spans="2:16">
      <c r="B17" s="58" t="s">
        <v>677</v>
      </c>
      <c r="C17" s="58" t="s">
        <v>678</v>
      </c>
      <c r="D17" s="58" t="s">
        <v>666</v>
      </c>
      <c r="E17" s="64">
        <v>0</v>
      </c>
      <c r="H17" s="58" t="s">
        <v>677</v>
      </c>
      <c r="I17" s="58" t="s">
        <v>678</v>
      </c>
      <c r="J17" s="58" t="s">
        <v>666</v>
      </c>
      <c r="K17" s="64">
        <v>0</v>
      </c>
      <c r="M17" s="58" t="s">
        <v>677</v>
      </c>
      <c r="N17" s="58" t="s">
        <v>678</v>
      </c>
      <c r="O17" s="58" t="s">
        <v>666</v>
      </c>
      <c r="P17" s="64">
        <v>0</v>
      </c>
    </row>
    <row r="18" spans="2:16">
      <c r="B18" s="58" t="s">
        <v>679</v>
      </c>
      <c r="C18" s="58" t="s">
        <v>680</v>
      </c>
      <c r="D18" s="58" t="s">
        <v>671</v>
      </c>
      <c r="E18" s="65">
        <f>(1-E13)*E14*E15*(E16+E17)</f>
        <v>0</v>
      </c>
      <c r="H18" s="58" t="s">
        <v>679</v>
      </c>
      <c r="I18" s="58" t="s">
        <v>680</v>
      </c>
      <c r="J18" s="58" t="s">
        <v>671</v>
      </c>
      <c r="K18" s="65">
        <f>(1-K13)*K14*K15*(K16+K17)</f>
        <v>0</v>
      </c>
      <c r="M18" s="58" t="s">
        <v>679</v>
      </c>
      <c r="N18" s="58" t="s">
        <v>680</v>
      </c>
      <c r="O18" s="58" t="s">
        <v>671</v>
      </c>
      <c r="P18" s="65">
        <f>(1-P13)*P14*P15*(P16+P17)</f>
        <v>0</v>
      </c>
    </row>
    <row r="19" spans="2:16">
      <c r="B19" s="52"/>
      <c r="C19" s="52"/>
      <c r="D19" s="52"/>
      <c r="E19" s="52"/>
      <c r="H19" s="52"/>
      <c r="I19" s="52"/>
      <c r="J19" s="52"/>
      <c r="K19" s="52"/>
      <c r="M19" s="52"/>
      <c r="N19" s="52"/>
      <c r="O19" s="52"/>
      <c r="P19" s="52"/>
    </row>
    <row r="20" spans="2:16">
      <c r="B20" s="377" t="s">
        <v>681</v>
      </c>
      <c r="C20" s="378"/>
      <c r="D20" s="378"/>
      <c r="E20" s="379"/>
      <c r="H20" s="377" t="s">
        <v>681</v>
      </c>
      <c r="I20" s="378"/>
      <c r="J20" s="378"/>
      <c r="K20" s="379"/>
      <c r="M20" s="377" t="s">
        <v>681</v>
      </c>
      <c r="N20" s="378"/>
      <c r="O20" s="378"/>
      <c r="P20" s="379"/>
    </row>
    <row r="21" spans="2:16">
      <c r="B21" s="63" t="s">
        <v>682</v>
      </c>
      <c r="C21" s="58" t="s">
        <v>682</v>
      </c>
      <c r="D21" s="58" t="s">
        <v>683</v>
      </c>
      <c r="E21" s="66">
        <v>0.89</v>
      </c>
      <c r="H21" s="63" t="s">
        <v>682</v>
      </c>
      <c r="I21" s="58" t="s">
        <v>682</v>
      </c>
      <c r="J21" s="58" t="s">
        <v>683</v>
      </c>
      <c r="K21" s="66">
        <v>0.89</v>
      </c>
      <c r="M21" s="63" t="s">
        <v>682</v>
      </c>
      <c r="N21" s="58" t="s">
        <v>682</v>
      </c>
      <c r="O21" s="58" t="s">
        <v>683</v>
      </c>
      <c r="P21" s="66">
        <v>0.89</v>
      </c>
    </row>
    <row r="22" spans="2:16">
      <c r="B22" s="58" t="s">
        <v>684</v>
      </c>
      <c r="C22" s="58" t="s">
        <v>685</v>
      </c>
      <c r="D22" s="58" t="s">
        <v>686</v>
      </c>
      <c r="E22" s="58">
        <v>112</v>
      </c>
      <c r="H22" s="58" t="s">
        <v>684</v>
      </c>
      <c r="I22" s="58" t="s">
        <v>685</v>
      </c>
      <c r="J22" s="58" t="s">
        <v>686</v>
      </c>
      <c r="K22" s="58">
        <v>112</v>
      </c>
      <c r="M22" s="58" t="s">
        <v>684</v>
      </c>
      <c r="N22" s="58" t="s">
        <v>685</v>
      </c>
      <c r="O22" s="58" t="s">
        <v>686</v>
      </c>
      <c r="P22" s="58">
        <v>112</v>
      </c>
    </row>
    <row r="23" spans="2:16">
      <c r="B23" s="58" t="s">
        <v>687</v>
      </c>
      <c r="C23" s="58" t="s">
        <v>688</v>
      </c>
      <c r="D23" s="58" t="s">
        <v>689</v>
      </c>
      <c r="E23" s="58">
        <v>9.4600000000000009</v>
      </c>
      <c r="H23" s="58" t="s">
        <v>687</v>
      </c>
      <c r="I23" s="58" t="s">
        <v>688</v>
      </c>
      <c r="J23" s="58" t="s">
        <v>689</v>
      </c>
      <c r="K23" s="58">
        <v>9.4600000000000009</v>
      </c>
      <c r="M23" s="58" t="s">
        <v>687</v>
      </c>
      <c r="N23" s="58" t="s">
        <v>688</v>
      </c>
      <c r="O23" s="58" t="s">
        <v>689</v>
      </c>
      <c r="P23" s="58">
        <v>9.4600000000000009</v>
      </c>
    </row>
    <row r="24" spans="2:16">
      <c r="B24" s="58" t="s">
        <v>690</v>
      </c>
      <c r="C24" s="58" t="s">
        <v>691</v>
      </c>
      <c r="D24" s="58" t="s">
        <v>692</v>
      </c>
      <c r="E24" s="58">
        <v>1.5599999999999999E-2</v>
      </c>
      <c r="H24" s="58" t="s">
        <v>690</v>
      </c>
      <c r="I24" s="58" t="s">
        <v>691</v>
      </c>
      <c r="J24" s="58" t="s">
        <v>692</v>
      </c>
      <c r="K24" s="58">
        <v>1.5599999999999999E-2</v>
      </c>
      <c r="M24" s="58" t="s">
        <v>690</v>
      </c>
      <c r="N24" s="58" t="s">
        <v>691</v>
      </c>
      <c r="O24" s="58" t="s">
        <v>692</v>
      </c>
      <c r="P24" s="58">
        <v>1.5599999999999999E-2</v>
      </c>
    </row>
    <row r="25" spans="2:16">
      <c r="B25" s="52"/>
      <c r="C25" s="52"/>
      <c r="D25" s="52"/>
      <c r="E25" s="52"/>
      <c r="H25" s="52"/>
      <c r="I25" s="52"/>
      <c r="J25" s="52"/>
      <c r="K25" s="52"/>
      <c r="M25" s="52"/>
      <c r="N25" s="52"/>
      <c r="O25" s="52"/>
      <c r="P25" s="52"/>
    </row>
    <row r="26" spans="2:16">
      <c r="B26" s="377" t="s">
        <v>693</v>
      </c>
      <c r="C26" s="378"/>
      <c r="D26" s="378"/>
      <c r="E26" s="379"/>
      <c r="H26" s="377" t="s">
        <v>693</v>
      </c>
      <c r="I26" s="378"/>
      <c r="J26" s="378"/>
      <c r="K26" s="379"/>
      <c r="M26" s="377" t="s">
        <v>693</v>
      </c>
      <c r="N26" s="378"/>
      <c r="O26" s="378"/>
      <c r="P26" s="379"/>
    </row>
    <row r="27" spans="2:16">
      <c r="B27" s="58" t="s">
        <v>694</v>
      </c>
      <c r="C27" s="58" t="s">
        <v>695</v>
      </c>
      <c r="D27" s="58" t="s">
        <v>696</v>
      </c>
      <c r="E27" s="61">
        <f>E10*((E22*E21)+E23)*E24</f>
        <v>1989.8359567145285</v>
      </c>
      <c r="H27" s="58" t="s">
        <v>694</v>
      </c>
      <c r="I27" s="58" t="s">
        <v>695</v>
      </c>
      <c r="J27" s="58" t="s">
        <v>696</v>
      </c>
      <c r="K27" s="61">
        <f>K10*((K22*K21)+K23)*K24</f>
        <v>1513.5154860196803</v>
      </c>
      <c r="M27" s="58" t="s">
        <v>694</v>
      </c>
      <c r="N27" s="58" t="s">
        <v>695</v>
      </c>
      <c r="O27" s="58" t="s">
        <v>696</v>
      </c>
      <c r="P27" s="61">
        <f>P10*((P22*P21)+P23)*P24</f>
        <v>476.3204706948481</v>
      </c>
    </row>
    <row r="28" spans="2:16">
      <c r="B28" s="58" t="s">
        <v>697</v>
      </c>
      <c r="C28" s="58" t="s">
        <v>698</v>
      </c>
      <c r="D28" s="58" t="s">
        <v>696</v>
      </c>
      <c r="E28" s="61">
        <f>E18*((E22*E21)+E23)*E24</f>
        <v>0</v>
      </c>
      <c r="H28" s="58" t="s">
        <v>697</v>
      </c>
      <c r="I28" s="58" t="s">
        <v>698</v>
      </c>
      <c r="J28" s="58" t="s">
        <v>696</v>
      </c>
      <c r="K28" s="61">
        <f>K18*((K22*K21)+K23)*K24</f>
        <v>0</v>
      </c>
      <c r="M28" s="58" t="s">
        <v>697</v>
      </c>
      <c r="N28" s="58" t="s">
        <v>698</v>
      </c>
      <c r="O28" s="58" t="s">
        <v>696</v>
      </c>
      <c r="P28" s="61">
        <f>P18*((P22*P21)+P23)*P24</f>
        <v>0</v>
      </c>
    </row>
    <row r="29" spans="2:16">
      <c r="B29" s="58" t="s">
        <v>699</v>
      </c>
      <c r="C29" s="58" t="s">
        <v>700</v>
      </c>
      <c r="D29" s="58" t="s">
        <v>658</v>
      </c>
      <c r="E29" s="64">
        <v>0.93989999999999996</v>
      </c>
      <c r="H29" s="58" t="s">
        <v>699</v>
      </c>
      <c r="I29" s="58" t="s">
        <v>700</v>
      </c>
      <c r="J29" s="58" t="s">
        <v>658</v>
      </c>
      <c r="K29" s="64">
        <v>0.93989999999999996</v>
      </c>
      <c r="M29" s="58" t="s">
        <v>699</v>
      </c>
      <c r="N29" s="58" t="s">
        <v>700</v>
      </c>
      <c r="O29" s="58" t="s">
        <v>658</v>
      </c>
      <c r="P29" s="64">
        <v>0.93989999999999996</v>
      </c>
    </row>
    <row r="30" spans="2:16">
      <c r="B30" s="58" t="s">
        <v>701</v>
      </c>
      <c r="C30" s="58" t="s">
        <v>702</v>
      </c>
      <c r="D30" s="58" t="s">
        <v>696</v>
      </c>
      <c r="E30" s="58">
        <v>0</v>
      </c>
      <c r="H30" s="58" t="s">
        <v>701</v>
      </c>
      <c r="I30" s="58" t="s">
        <v>702</v>
      </c>
      <c r="J30" s="58" t="s">
        <v>696</v>
      </c>
      <c r="K30" s="58">
        <v>0</v>
      </c>
      <c r="M30" s="58" t="s">
        <v>701</v>
      </c>
      <c r="N30" s="58" t="s">
        <v>702</v>
      </c>
      <c r="O30" s="58" t="s">
        <v>696</v>
      </c>
      <c r="P30" s="58">
        <v>0</v>
      </c>
    </row>
    <row r="31" spans="2:16">
      <c r="B31" s="58" t="s">
        <v>703</v>
      </c>
      <c r="C31" s="58" t="s">
        <v>704</v>
      </c>
      <c r="D31" s="58" t="s">
        <v>696</v>
      </c>
      <c r="E31" s="61">
        <f>((E27-E28)*E29)-E30</f>
        <v>1870.2468157159853</v>
      </c>
      <c r="H31" s="58" t="s">
        <v>703</v>
      </c>
      <c r="I31" s="58" t="s">
        <v>704</v>
      </c>
      <c r="J31" s="58" t="s">
        <v>696</v>
      </c>
      <c r="K31" s="61">
        <f>((K27-K28)*K29)-K30</f>
        <v>1422.5532053098975</v>
      </c>
      <c r="L31" s="100"/>
      <c r="M31" s="58" t="s">
        <v>703</v>
      </c>
      <c r="N31" s="58" t="s">
        <v>704</v>
      </c>
      <c r="O31" s="58" t="s">
        <v>696</v>
      </c>
      <c r="P31" s="61">
        <f>((P27-P28)*P29)-P30</f>
        <v>447.69361040608771</v>
      </c>
    </row>
    <row r="32" spans="2:16">
      <c r="B32" s="52"/>
      <c r="C32" s="52"/>
      <c r="D32" s="60"/>
      <c r="E32" s="52"/>
      <c r="H32" s="52"/>
      <c r="I32" s="52"/>
      <c r="J32" s="60"/>
      <c r="K32" s="52"/>
      <c r="M32" s="52"/>
      <c r="N32" s="52"/>
      <c r="O32" s="60"/>
      <c r="P32" s="52"/>
    </row>
    <row r="33" spans="2:16">
      <c r="B33" s="377" t="s">
        <v>705</v>
      </c>
      <c r="C33" s="378"/>
      <c r="D33" s="378"/>
      <c r="E33" s="379"/>
      <c r="H33" s="377" t="s">
        <v>705</v>
      </c>
      <c r="I33" s="378"/>
      <c r="J33" s="378"/>
      <c r="K33" s="379"/>
      <c r="M33" s="377" t="s">
        <v>705</v>
      </c>
      <c r="N33" s="378"/>
      <c r="O33" s="378"/>
      <c r="P33" s="379"/>
    </row>
    <row r="34" spans="2:16">
      <c r="B34" s="67" t="s">
        <v>706</v>
      </c>
      <c r="C34" s="58"/>
      <c r="D34" s="68"/>
      <c r="E34" s="69">
        <v>0.91090000000000004</v>
      </c>
      <c r="H34" s="67" t="s">
        <v>706</v>
      </c>
      <c r="I34" s="58"/>
      <c r="J34" s="68"/>
      <c r="K34" s="69">
        <v>0.91090000000000004</v>
      </c>
      <c r="M34" s="67" t="s">
        <v>706</v>
      </c>
      <c r="N34" s="58"/>
      <c r="O34" s="68"/>
      <c r="P34" s="69">
        <v>0.91090000000000004</v>
      </c>
    </row>
    <row r="35" spans="2:16">
      <c r="B35" s="67" t="s">
        <v>707</v>
      </c>
      <c r="C35" s="58" t="s">
        <v>708</v>
      </c>
      <c r="D35" s="68" t="s">
        <v>629</v>
      </c>
      <c r="E35" s="69">
        <f>1-E34</f>
        <v>8.9099999999999957E-2</v>
      </c>
      <c r="H35" s="67" t="s">
        <v>712</v>
      </c>
      <c r="I35" s="58" t="s">
        <v>708</v>
      </c>
      <c r="J35" s="68" t="s">
        <v>629</v>
      </c>
      <c r="K35" s="69">
        <f>1-K34</f>
        <v>8.9099999999999957E-2</v>
      </c>
      <c r="M35" s="67" t="s">
        <v>712</v>
      </c>
      <c r="N35" s="58" t="s">
        <v>708</v>
      </c>
      <c r="O35" s="68" t="s">
        <v>629</v>
      </c>
      <c r="P35" s="69">
        <f>1-P34</f>
        <v>8.9099999999999957E-2</v>
      </c>
    </row>
    <row r="36" spans="2:16">
      <c r="B36" s="70" t="s">
        <v>703</v>
      </c>
      <c r="C36" s="70" t="s">
        <v>710</v>
      </c>
      <c r="D36" s="70" t="s">
        <v>696</v>
      </c>
      <c r="E36" s="71">
        <f>K36+P36</f>
        <v>1702</v>
      </c>
      <c r="H36" s="70" t="s">
        <v>703</v>
      </c>
      <c r="I36" s="70" t="s">
        <v>710</v>
      </c>
      <c r="J36" s="70" t="s">
        <v>696</v>
      </c>
      <c r="K36" s="71">
        <f>ROUNDDOWN(K31*(1-K35),0)</f>
        <v>1295</v>
      </c>
      <c r="M36" s="70" t="s">
        <v>703</v>
      </c>
      <c r="N36" s="70" t="s">
        <v>710</v>
      </c>
      <c r="O36" s="70" t="s">
        <v>696</v>
      </c>
      <c r="P36" s="71">
        <f>ROUNDDOWN(P31*(1-P35),0)</f>
        <v>407</v>
      </c>
    </row>
    <row r="37" spans="2:16">
      <c r="B37" s="72" t="s">
        <v>711</v>
      </c>
      <c r="C37" s="73" t="s">
        <v>710</v>
      </c>
      <c r="D37" s="73" t="s">
        <v>696</v>
      </c>
      <c r="E37" s="74">
        <f>K37+P37</f>
        <v>1702</v>
      </c>
      <c r="H37" s="72" t="s">
        <v>711</v>
      </c>
      <c r="I37" s="73" t="s">
        <v>710</v>
      </c>
      <c r="J37" s="73" t="s">
        <v>696</v>
      </c>
      <c r="K37" s="74">
        <f>K36</f>
        <v>1295</v>
      </c>
      <c r="M37" s="72" t="s">
        <v>711</v>
      </c>
      <c r="N37" s="73" t="s">
        <v>710</v>
      </c>
      <c r="O37" s="73" t="s">
        <v>696</v>
      </c>
      <c r="P37" s="74">
        <f>P36</f>
        <v>407</v>
      </c>
    </row>
    <row r="38" spans="2:16">
      <c r="C38" s="382"/>
      <c r="D38" s="382"/>
      <c r="E38" s="79"/>
      <c r="I38" s="382"/>
      <c r="J38" s="382"/>
      <c r="K38" s="79"/>
      <c r="N38" s="382"/>
      <c r="O38" s="382"/>
      <c r="P38" s="79"/>
    </row>
    <row r="41" spans="2:16">
      <c r="E41" s="18"/>
      <c r="K41" s="18"/>
      <c r="P41" s="18"/>
    </row>
  </sheetData>
  <mergeCells count="21">
    <mergeCell ref="B2:E2"/>
    <mergeCell ref="H2:K2"/>
    <mergeCell ref="M2:P2"/>
    <mergeCell ref="B4:E4"/>
    <mergeCell ref="H4:K4"/>
    <mergeCell ref="M4:P4"/>
    <mergeCell ref="B12:E12"/>
    <mergeCell ref="H12:K12"/>
    <mergeCell ref="M12:P12"/>
    <mergeCell ref="B20:E20"/>
    <mergeCell ref="H20:K20"/>
    <mergeCell ref="M20:P20"/>
    <mergeCell ref="C38:D38"/>
    <mergeCell ref="N38:O38"/>
    <mergeCell ref="B26:E26"/>
    <mergeCell ref="H26:K26"/>
    <mergeCell ref="M26:P26"/>
    <mergeCell ref="B33:E33"/>
    <mergeCell ref="H33:K33"/>
    <mergeCell ref="M33:P33"/>
    <mergeCell ref="I38:J3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9A105-EF7A-4492-B163-61F849196F53}">
  <dimension ref="A1:N181"/>
  <sheetViews>
    <sheetView topLeftCell="A136" workbookViewId="0">
      <selection activeCell="G161" sqref="G161"/>
    </sheetView>
  </sheetViews>
  <sheetFormatPr defaultRowHeight="15"/>
  <cols>
    <col min="1" max="1" width="8.85546875" bestFit="1" customWidth="1"/>
    <col min="2" max="2" width="13.140625" customWidth="1"/>
    <col min="3" max="3" width="18.140625" customWidth="1"/>
    <col min="4" max="4" width="23" bestFit="1" customWidth="1"/>
    <col min="5" max="6" width="19.28515625" customWidth="1"/>
    <col min="7" max="7" width="24.140625" bestFit="1" customWidth="1"/>
    <col min="8" max="8" width="31" customWidth="1"/>
    <col min="9" max="9" width="16.5703125" customWidth="1"/>
    <col min="10" max="10" width="39.7109375" customWidth="1"/>
    <col min="12" max="12" width="15.28515625" bestFit="1" customWidth="1"/>
    <col min="13" max="13" width="12.42578125" customWidth="1"/>
  </cols>
  <sheetData>
    <row r="1" spans="1:14" ht="45.75" customHeight="1" thickBot="1">
      <c r="B1" s="333" t="s">
        <v>583</v>
      </c>
      <c r="C1" s="334"/>
      <c r="D1" s="334"/>
      <c r="E1" s="346" t="s">
        <v>738</v>
      </c>
      <c r="F1" s="347"/>
      <c r="G1" s="335" t="s">
        <v>731</v>
      </c>
      <c r="H1" s="335" t="s">
        <v>756</v>
      </c>
      <c r="I1" s="335" t="s">
        <v>732</v>
      </c>
      <c r="J1" s="338" t="s">
        <v>757</v>
      </c>
    </row>
    <row r="2" spans="1:14" ht="15.75" customHeight="1">
      <c r="B2" s="340" t="s">
        <v>28</v>
      </c>
      <c r="C2" s="342" t="s">
        <v>584</v>
      </c>
      <c r="D2" s="344" t="s">
        <v>29</v>
      </c>
      <c r="E2" s="348" t="s">
        <v>739</v>
      </c>
      <c r="F2" s="348" t="s">
        <v>740</v>
      </c>
      <c r="G2" s="336"/>
      <c r="H2" s="336"/>
      <c r="I2" s="336"/>
      <c r="J2" s="339"/>
      <c r="L2" s="312" t="s">
        <v>825</v>
      </c>
      <c r="M2" s="260"/>
      <c r="N2" s="260"/>
    </row>
    <row r="3" spans="1:14" ht="15.75" thickBot="1">
      <c r="A3" s="113"/>
      <c r="B3" s="341"/>
      <c r="C3" s="343"/>
      <c r="D3" s="345"/>
      <c r="E3" s="349"/>
      <c r="F3" s="349"/>
      <c r="G3" s="337"/>
      <c r="H3" s="337"/>
      <c r="I3" s="337"/>
      <c r="J3" s="339"/>
    </row>
    <row r="4" spans="1:14" ht="14.45" customHeight="1">
      <c r="A4" s="330" t="s">
        <v>7</v>
      </c>
      <c r="B4" s="117" t="s">
        <v>36</v>
      </c>
      <c r="C4" s="119" t="s">
        <v>37</v>
      </c>
      <c r="D4" s="165">
        <v>42720</v>
      </c>
      <c r="E4" s="208">
        <v>44637</v>
      </c>
      <c r="F4" s="158" t="s">
        <v>758</v>
      </c>
      <c r="G4" s="279">
        <v>0</v>
      </c>
      <c r="H4" s="280">
        <v>0</v>
      </c>
      <c r="I4" s="279">
        <v>0</v>
      </c>
      <c r="J4" s="280">
        <v>0</v>
      </c>
      <c r="K4" s="114"/>
      <c r="L4" s="115" t="s">
        <v>728</v>
      </c>
      <c r="M4" s="85">
        <v>44561</v>
      </c>
    </row>
    <row r="5" spans="1:14">
      <c r="A5" s="331"/>
      <c r="B5" s="15" t="s">
        <v>39</v>
      </c>
      <c r="C5" s="3" t="s">
        <v>40</v>
      </c>
      <c r="D5" s="166">
        <v>42720</v>
      </c>
      <c r="E5" s="211">
        <v>44637</v>
      </c>
      <c r="F5" s="157" t="s">
        <v>759</v>
      </c>
      <c r="G5" s="281">
        <f>$M$4-$M$7+1</f>
        <v>275</v>
      </c>
      <c r="H5" s="282">
        <v>0</v>
      </c>
      <c r="I5" s="281">
        <f>($M$8-$M$5)+1</f>
        <v>90</v>
      </c>
      <c r="J5" s="282">
        <v>0</v>
      </c>
      <c r="K5" s="114"/>
      <c r="L5" s="115" t="s">
        <v>729</v>
      </c>
      <c r="M5" s="85">
        <v>44562</v>
      </c>
    </row>
    <row r="6" spans="1:14">
      <c r="A6" s="331"/>
      <c r="B6" s="15" t="s">
        <v>41</v>
      </c>
      <c r="C6" s="3" t="s">
        <v>42</v>
      </c>
      <c r="D6" s="166">
        <v>42720</v>
      </c>
      <c r="E6" s="209">
        <v>44637</v>
      </c>
      <c r="F6" s="157" t="s">
        <v>758</v>
      </c>
      <c r="G6" s="281">
        <v>0</v>
      </c>
      <c r="H6" s="282">
        <f>'Summary of Repair Logs'!I4</f>
        <v>26</v>
      </c>
      <c r="I6" s="281">
        <v>0</v>
      </c>
      <c r="J6" s="282">
        <v>0</v>
      </c>
      <c r="K6" s="114"/>
      <c r="L6" s="84"/>
      <c r="M6" s="84"/>
    </row>
    <row r="7" spans="1:14">
      <c r="A7" s="331"/>
      <c r="B7" s="15" t="s">
        <v>43</v>
      </c>
      <c r="C7" s="3" t="s">
        <v>44</v>
      </c>
      <c r="D7" s="166">
        <v>42719</v>
      </c>
      <c r="E7" s="211">
        <v>44637</v>
      </c>
      <c r="F7" s="157" t="s">
        <v>759</v>
      </c>
      <c r="G7" s="281">
        <f>$M$4-$M$7+1</f>
        <v>275</v>
      </c>
      <c r="H7" s="282">
        <v>0</v>
      </c>
      <c r="I7" s="281">
        <f>($M$8-$M$5)+1</f>
        <v>90</v>
      </c>
      <c r="J7" s="282">
        <v>0</v>
      </c>
      <c r="L7" s="116" t="s">
        <v>585</v>
      </c>
      <c r="M7" s="85">
        <v>44287</v>
      </c>
    </row>
    <row r="8" spans="1:14">
      <c r="A8" s="331"/>
      <c r="B8" s="15" t="s">
        <v>45</v>
      </c>
      <c r="C8" s="3" t="s">
        <v>46</v>
      </c>
      <c r="D8" s="166">
        <v>42719</v>
      </c>
      <c r="E8" s="211">
        <v>44637</v>
      </c>
      <c r="F8" s="157" t="s">
        <v>759</v>
      </c>
      <c r="G8" s="281">
        <f>$M$4-$M$7+1</f>
        <v>275</v>
      </c>
      <c r="H8" s="282">
        <v>0</v>
      </c>
      <c r="I8" s="281">
        <f>($M$8-$M$5)+1</f>
        <v>90</v>
      </c>
      <c r="J8" s="282">
        <v>0</v>
      </c>
      <c r="L8" s="116" t="s">
        <v>730</v>
      </c>
      <c r="M8" s="85">
        <v>44651</v>
      </c>
    </row>
    <row r="9" spans="1:14">
      <c r="A9" s="331"/>
      <c r="B9" s="15" t="s">
        <v>47</v>
      </c>
      <c r="C9" s="3" t="s">
        <v>48</v>
      </c>
      <c r="D9" s="166">
        <v>42719</v>
      </c>
      <c r="E9" s="209">
        <v>44637</v>
      </c>
      <c r="F9" s="157" t="s">
        <v>758</v>
      </c>
      <c r="G9" s="281">
        <v>0</v>
      </c>
      <c r="H9" s="282">
        <v>0</v>
      </c>
      <c r="I9" s="281">
        <v>0</v>
      </c>
      <c r="J9" s="282">
        <v>0</v>
      </c>
    </row>
    <row r="10" spans="1:14">
      <c r="A10" s="331"/>
      <c r="B10" s="15" t="s">
        <v>49</v>
      </c>
      <c r="C10" s="3" t="s">
        <v>50</v>
      </c>
      <c r="D10" s="166">
        <v>42716</v>
      </c>
      <c r="E10" s="209">
        <v>44637</v>
      </c>
      <c r="F10" s="157" t="s">
        <v>758</v>
      </c>
      <c r="G10" s="281">
        <v>0</v>
      </c>
      <c r="H10" s="282">
        <v>0</v>
      </c>
      <c r="I10" s="281">
        <v>0</v>
      </c>
      <c r="J10" s="282">
        <f>'Summary of Repair Logs'!J8</f>
        <v>19</v>
      </c>
    </row>
    <row r="11" spans="1:14">
      <c r="A11" s="331"/>
      <c r="B11" s="15" t="s">
        <v>51</v>
      </c>
      <c r="C11" s="3" t="s">
        <v>52</v>
      </c>
      <c r="D11" s="166">
        <v>42716</v>
      </c>
      <c r="E11" s="209">
        <v>44637</v>
      </c>
      <c r="F11" s="157" t="s">
        <v>758</v>
      </c>
      <c r="G11" s="281">
        <v>0</v>
      </c>
      <c r="H11" s="282">
        <v>0</v>
      </c>
      <c r="I11" s="281">
        <v>0</v>
      </c>
      <c r="J11" s="282">
        <v>0</v>
      </c>
    </row>
    <row r="12" spans="1:14">
      <c r="A12" s="331"/>
      <c r="B12" s="15" t="s">
        <v>53</v>
      </c>
      <c r="C12" s="3" t="s">
        <v>54</v>
      </c>
      <c r="D12" s="166">
        <v>42713</v>
      </c>
      <c r="E12" s="209">
        <v>44637</v>
      </c>
      <c r="F12" s="157" t="s">
        <v>758</v>
      </c>
      <c r="G12" s="281">
        <v>0</v>
      </c>
      <c r="H12" s="282">
        <v>0</v>
      </c>
      <c r="I12" s="281">
        <v>0</v>
      </c>
      <c r="J12" s="282">
        <v>0</v>
      </c>
    </row>
    <row r="13" spans="1:14" ht="15.75" thickBot="1">
      <c r="A13" s="332"/>
      <c r="B13" s="118" t="s">
        <v>55</v>
      </c>
      <c r="C13" s="120" t="s">
        <v>56</v>
      </c>
      <c r="D13" s="167">
        <v>42717</v>
      </c>
      <c r="E13" s="214">
        <v>44637</v>
      </c>
      <c r="F13" s="215" t="s">
        <v>759</v>
      </c>
      <c r="G13" s="281">
        <f>$M$4-$M$7+1</f>
        <v>275</v>
      </c>
      <c r="H13" s="283">
        <v>0</v>
      </c>
      <c r="I13" s="281">
        <f>($M$8-$M$5)+1</f>
        <v>90</v>
      </c>
      <c r="J13" s="296">
        <v>0</v>
      </c>
    </row>
    <row r="14" spans="1:14">
      <c r="A14" s="330" t="s">
        <v>8</v>
      </c>
      <c r="B14" s="117" t="s">
        <v>58</v>
      </c>
      <c r="C14" s="3" t="s">
        <v>59</v>
      </c>
      <c r="D14" s="168">
        <v>42713</v>
      </c>
      <c r="E14" s="208">
        <v>44637</v>
      </c>
      <c r="F14" s="158" t="s">
        <v>758</v>
      </c>
      <c r="G14" s="280">
        <v>0</v>
      </c>
      <c r="H14" s="280">
        <v>0</v>
      </c>
      <c r="I14" s="284">
        <v>0</v>
      </c>
      <c r="J14" s="280">
        <v>0</v>
      </c>
    </row>
    <row r="15" spans="1:14">
      <c r="A15" s="331"/>
      <c r="B15" s="16" t="s">
        <v>60</v>
      </c>
      <c r="C15" s="3" t="s">
        <v>61</v>
      </c>
      <c r="D15" s="168">
        <v>42712</v>
      </c>
      <c r="E15" s="209">
        <v>44637</v>
      </c>
      <c r="F15" s="157" t="s">
        <v>758</v>
      </c>
      <c r="G15" s="282">
        <v>0</v>
      </c>
      <c r="H15" s="285">
        <v>0</v>
      </c>
      <c r="I15" s="286">
        <v>0</v>
      </c>
      <c r="J15" s="282">
        <v>0</v>
      </c>
    </row>
    <row r="16" spans="1:14">
      <c r="A16" s="331"/>
      <c r="B16" s="16" t="s">
        <v>62</v>
      </c>
      <c r="C16" s="3" t="s">
        <v>63</v>
      </c>
      <c r="D16" s="168">
        <v>42713</v>
      </c>
      <c r="E16" s="209">
        <v>44637</v>
      </c>
      <c r="F16" s="157" t="s">
        <v>758</v>
      </c>
      <c r="G16" s="282">
        <v>0</v>
      </c>
      <c r="H16" s="285">
        <v>0</v>
      </c>
      <c r="I16" s="286">
        <v>0</v>
      </c>
      <c r="J16" s="282">
        <v>0</v>
      </c>
    </row>
    <row r="17" spans="1:10">
      <c r="A17" s="331"/>
      <c r="B17" s="16" t="s">
        <v>64</v>
      </c>
      <c r="C17" s="3" t="s">
        <v>65</v>
      </c>
      <c r="D17" s="168">
        <v>42717</v>
      </c>
      <c r="E17" s="209">
        <v>44637</v>
      </c>
      <c r="F17" s="157" t="s">
        <v>758</v>
      </c>
      <c r="G17" s="282">
        <v>0</v>
      </c>
      <c r="H17" s="285">
        <v>0</v>
      </c>
      <c r="I17" s="286">
        <v>0</v>
      </c>
      <c r="J17" s="282">
        <f>'Summary of Repair Logs'!J15</f>
        <v>20</v>
      </c>
    </row>
    <row r="18" spans="1:10">
      <c r="A18" s="331"/>
      <c r="B18" s="16" t="s">
        <v>66</v>
      </c>
      <c r="C18" s="3" t="s">
        <v>67</v>
      </c>
      <c r="D18" s="168">
        <v>42718</v>
      </c>
      <c r="E18" s="211">
        <v>44637</v>
      </c>
      <c r="F18" s="157" t="s">
        <v>759</v>
      </c>
      <c r="G18" s="281">
        <f>$M$4-$M$7+1</f>
        <v>275</v>
      </c>
      <c r="H18" s="285">
        <v>0</v>
      </c>
      <c r="I18" s="281">
        <f>($M$8-$M$5)+1</f>
        <v>90</v>
      </c>
      <c r="J18" s="282">
        <v>0</v>
      </c>
    </row>
    <row r="19" spans="1:10">
      <c r="A19" s="331"/>
      <c r="B19" s="15" t="s">
        <v>68</v>
      </c>
      <c r="C19" s="3" t="s">
        <v>69</v>
      </c>
      <c r="D19" s="168">
        <v>42718</v>
      </c>
      <c r="E19" s="209">
        <v>44637</v>
      </c>
      <c r="F19" s="157" t="s">
        <v>758</v>
      </c>
      <c r="G19" s="282">
        <v>0</v>
      </c>
      <c r="H19" s="285">
        <v>0</v>
      </c>
      <c r="I19" s="286">
        <v>0</v>
      </c>
      <c r="J19" s="282">
        <v>0</v>
      </c>
    </row>
    <row r="20" spans="1:10">
      <c r="A20" s="331"/>
      <c r="B20" s="15" t="s">
        <v>70</v>
      </c>
      <c r="C20" s="3" t="s">
        <v>71</v>
      </c>
      <c r="D20" s="168">
        <v>42714</v>
      </c>
      <c r="E20" s="209">
        <v>44637</v>
      </c>
      <c r="F20" s="157" t="s">
        <v>758</v>
      </c>
      <c r="G20" s="282">
        <v>0</v>
      </c>
      <c r="H20" s="285">
        <f>'Summary of Repair Logs'!I18</f>
        <v>11</v>
      </c>
      <c r="I20" s="286">
        <v>0</v>
      </c>
      <c r="J20" s="282">
        <v>0</v>
      </c>
    </row>
    <row r="21" spans="1:10">
      <c r="A21" s="331"/>
      <c r="B21" s="15" t="s">
        <v>72</v>
      </c>
      <c r="C21" s="3" t="s">
        <v>73</v>
      </c>
      <c r="D21" s="168">
        <v>42714</v>
      </c>
      <c r="E21" s="209">
        <v>44637</v>
      </c>
      <c r="F21" s="157" t="s">
        <v>758</v>
      </c>
      <c r="G21" s="282">
        <v>0</v>
      </c>
      <c r="H21" s="287">
        <v>0</v>
      </c>
      <c r="I21" s="286">
        <v>0</v>
      </c>
      <c r="J21" s="282">
        <v>0</v>
      </c>
    </row>
    <row r="22" spans="1:10">
      <c r="A22" s="331"/>
      <c r="B22" s="15" t="s">
        <v>74</v>
      </c>
      <c r="C22" s="3" t="s">
        <v>75</v>
      </c>
      <c r="D22" s="168">
        <v>42714</v>
      </c>
      <c r="E22" s="209">
        <v>44637</v>
      </c>
      <c r="F22" s="157" t="s">
        <v>758</v>
      </c>
      <c r="G22" s="282">
        <v>0</v>
      </c>
      <c r="H22" s="285">
        <v>0</v>
      </c>
      <c r="I22" s="286">
        <v>0</v>
      </c>
      <c r="J22" s="282">
        <f>'Summary of Repair Logs'!J20</f>
        <v>53</v>
      </c>
    </row>
    <row r="23" spans="1:10" ht="15.75" thickBot="1">
      <c r="A23" s="332"/>
      <c r="B23" s="118" t="s">
        <v>76</v>
      </c>
      <c r="C23" s="120" t="s">
        <v>77</v>
      </c>
      <c r="D23" s="169">
        <v>42714</v>
      </c>
      <c r="E23" s="212">
        <v>44637</v>
      </c>
      <c r="F23" s="215" t="s">
        <v>758</v>
      </c>
      <c r="G23" s="283">
        <v>0</v>
      </c>
      <c r="H23" s="288">
        <v>0</v>
      </c>
      <c r="I23" s="289">
        <v>0</v>
      </c>
      <c r="J23" s="283">
        <v>0</v>
      </c>
    </row>
    <row r="24" spans="1:10">
      <c r="A24" s="330" t="s">
        <v>9</v>
      </c>
      <c r="B24" s="117" t="s">
        <v>79</v>
      </c>
      <c r="C24" s="3" t="s">
        <v>80</v>
      </c>
      <c r="D24" s="170">
        <v>42654</v>
      </c>
      <c r="E24" s="213">
        <v>44637</v>
      </c>
      <c r="F24" s="158" t="s">
        <v>759</v>
      </c>
      <c r="G24" s="281">
        <f>$M$4-$M$7+1</f>
        <v>275</v>
      </c>
      <c r="H24" s="290">
        <v>0</v>
      </c>
      <c r="I24" s="281">
        <f>($M$8-$M$5)+1</f>
        <v>90</v>
      </c>
      <c r="J24" s="282">
        <v>0</v>
      </c>
    </row>
    <row r="25" spans="1:10" ht="14.45" customHeight="1">
      <c r="A25" s="331"/>
      <c r="B25" s="15" t="s">
        <v>81</v>
      </c>
      <c r="C25" s="3" t="s">
        <v>82</v>
      </c>
      <c r="D25" s="168">
        <v>42655</v>
      </c>
      <c r="E25" s="209">
        <v>44637</v>
      </c>
      <c r="F25" s="157" t="s">
        <v>758</v>
      </c>
      <c r="G25" s="281">
        <v>0</v>
      </c>
      <c r="H25" s="285">
        <v>0</v>
      </c>
      <c r="I25" s="281">
        <v>0</v>
      </c>
      <c r="J25" s="282">
        <v>0</v>
      </c>
    </row>
    <row r="26" spans="1:10">
      <c r="A26" s="331"/>
      <c r="B26" s="15" t="s">
        <v>83</v>
      </c>
      <c r="C26" s="3" t="s">
        <v>84</v>
      </c>
      <c r="D26" s="168">
        <v>42654</v>
      </c>
      <c r="E26" s="209">
        <v>44637</v>
      </c>
      <c r="F26" s="157" t="s">
        <v>758</v>
      </c>
      <c r="G26" s="281">
        <v>0</v>
      </c>
      <c r="H26" s="285">
        <v>0</v>
      </c>
      <c r="I26" s="281">
        <v>0</v>
      </c>
      <c r="J26" s="282">
        <v>0</v>
      </c>
    </row>
    <row r="27" spans="1:10">
      <c r="A27" s="331"/>
      <c r="B27" s="15" t="s">
        <v>85</v>
      </c>
      <c r="C27" s="3" t="s">
        <v>86</v>
      </c>
      <c r="D27" s="168">
        <v>42662</v>
      </c>
      <c r="E27" s="209">
        <v>44637</v>
      </c>
      <c r="F27" s="157" t="s">
        <v>758</v>
      </c>
      <c r="G27" s="281">
        <v>0</v>
      </c>
      <c r="H27" s="285">
        <v>0</v>
      </c>
      <c r="I27" s="281">
        <v>0</v>
      </c>
      <c r="J27" s="282">
        <f>'Summary of Repair Logs'!J25</f>
        <v>16</v>
      </c>
    </row>
    <row r="28" spans="1:10">
      <c r="A28" s="331"/>
      <c r="B28" s="15" t="s">
        <v>87</v>
      </c>
      <c r="C28" s="3" t="s">
        <v>88</v>
      </c>
      <c r="D28" s="168">
        <v>42662</v>
      </c>
      <c r="E28" s="211">
        <v>44637</v>
      </c>
      <c r="F28" s="157" t="s">
        <v>759</v>
      </c>
      <c r="G28" s="281">
        <f>$M$4-$M$7+1</f>
        <v>275</v>
      </c>
      <c r="H28" s="285">
        <v>0</v>
      </c>
      <c r="I28" s="281">
        <f>($M$8-$M$5)+1</f>
        <v>90</v>
      </c>
      <c r="J28" s="282">
        <v>0</v>
      </c>
    </row>
    <row r="29" spans="1:10">
      <c r="A29" s="331"/>
      <c r="B29" s="15" t="s">
        <v>89</v>
      </c>
      <c r="C29" s="3" t="s">
        <v>90</v>
      </c>
      <c r="D29" s="168">
        <v>42670</v>
      </c>
      <c r="E29" s="209">
        <v>44637</v>
      </c>
      <c r="F29" s="157" t="s">
        <v>758</v>
      </c>
      <c r="G29" s="281">
        <v>0</v>
      </c>
      <c r="H29" s="285">
        <v>0</v>
      </c>
      <c r="I29" s="281">
        <v>0</v>
      </c>
      <c r="J29" s="282">
        <v>0</v>
      </c>
    </row>
    <row r="30" spans="1:10">
      <c r="A30" s="331"/>
      <c r="B30" s="15" t="s">
        <v>91</v>
      </c>
      <c r="C30" s="3" t="s">
        <v>92</v>
      </c>
      <c r="D30" s="168">
        <v>42664</v>
      </c>
      <c r="E30" s="209">
        <v>44637</v>
      </c>
      <c r="F30" s="157" t="s">
        <v>758</v>
      </c>
      <c r="G30" s="281">
        <v>0</v>
      </c>
      <c r="H30" s="285">
        <f>'Summary of Repair Logs'!I28</f>
        <v>38</v>
      </c>
      <c r="I30" s="281">
        <v>0</v>
      </c>
      <c r="J30" s="282">
        <f>'Summary of Repair Logs'!J28</f>
        <v>6</v>
      </c>
    </row>
    <row r="31" spans="1:10">
      <c r="A31" s="331"/>
      <c r="B31" s="15" t="s">
        <v>93</v>
      </c>
      <c r="C31" s="3" t="s">
        <v>94</v>
      </c>
      <c r="D31" s="168">
        <v>42661</v>
      </c>
      <c r="E31" s="211">
        <v>44637</v>
      </c>
      <c r="F31" s="157" t="s">
        <v>759</v>
      </c>
      <c r="G31" s="281">
        <f>$M$4-$M$7+1</f>
        <v>275</v>
      </c>
      <c r="H31" s="285">
        <v>0</v>
      </c>
      <c r="I31" s="281">
        <f>($M$8-$M$5)+1</f>
        <v>90</v>
      </c>
      <c r="J31" s="282">
        <v>0</v>
      </c>
    </row>
    <row r="32" spans="1:10" ht="15.75" thickBot="1">
      <c r="A32" s="332"/>
      <c r="B32" s="121" t="s">
        <v>95</v>
      </c>
      <c r="C32" s="202" t="s">
        <v>96</v>
      </c>
      <c r="D32" s="171">
        <v>42660</v>
      </c>
      <c r="E32" s="214">
        <v>44637</v>
      </c>
      <c r="F32" s="215" t="s">
        <v>759</v>
      </c>
      <c r="G32" s="281">
        <f>$M$4-$M$7+1</f>
        <v>275</v>
      </c>
      <c r="H32" s="291">
        <v>0</v>
      </c>
      <c r="I32" s="281">
        <f>($M$8-$M$5)+1</f>
        <v>90</v>
      </c>
      <c r="J32" s="291">
        <v>0</v>
      </c>
    </row>
    <row r="33" spans="1:10">
      <c r="A33" s="330" t="s">
        <v>10</v>
      </c>
      <c r="B33" s="117" t="s">
        <v>98</v>
      </c>
      <c r="C33" s="119" t="s">
        <v>99</v>
      </c>
      <c r="D33" s="172">
        <v>42662</v>
      </c>
      <c r="E33" s="208">
        <v>44637</v>
      </c>
      <c r="F33" s="158" t="s">
        <v>758</v>
      </c>
      <c r="G33" s="292">
        <v>0</v>
      </c>
      <c r="H33" s="293">
        <v>0</v>
      </c>
      <c r="I33" s="279">
        <v>0</v>
      </c>
      <c r="J33" s="280">
        <v>0</v>
      </c>
    </row>
    <row r="34" spans="1:10">
      <c r="A34" s="331"/>
      <c r="B34" s="15" t="s">
        <v>100</v>
      </c>
      <c r="C34" s="3" t="s">
        <v>101</v>
      </c>
      <c r="D34" s="168">
        <v>42662</v>
      </c>
      <c r="E34" s="209">
        <v>44637</v>
      </c>
      <c r="F34" s="157" t="s">
        <v>758</v>
      </c>
      <c r="G34" s="287">
        <v>0</v>
      </c>
      <c r="H34" s="293">
        <f>'Summary of Repair Logs'!I32</f>
        <v>9</v>
      </c>
      <c r="I34" s="281">
        <v>0</v>
      </c>
      <c r="J34" s="282">
        <v>0</v>
      </c>
    </row>
    <row r="35" spans="1:10">
      <c r="A35" s="331"/>
      <c r="B35" s="15" t="s">
        <v>102</v>
      </c>
      <c r="C35" s="3" t="s">
        <v>103</v>
      </c>
      <c r="D35" s="168">
        <v>42688</v>
      </c>
      <c r="E35" s="209">
        <v>44637</v>
      </c>
      <c r="F35" s="157" t="s">
        <v>758</v>
      </c>
      <c r="G35" s="287">
        <v>0</v>
      </c>
      <c r="H35" s="282">
        <v>0</v>
      </c>
      <c r="I35" s="281">
        <v>0</v>
      </c>
      <c r="J35" s="282">
        <v>0</v>
      </c>
    </row>
    <row r="36" spans="1:10">
      <c r="A36" s="331"/>
      <c r="B36" s="15" t="s">
        <v>104</v>
      </c>
      <c r="C36" s="3" t="s">
        <v>105</v>
      </c>
      <c r="D36" s="168">
        <v>42657</v>
      </c>
      <c r="E36" s="211">
        <v>44637</v>
      </c>
      <c r="F36" s="157" t="s">
        <v>759</v>
      </c>
      <c r="G36" s="281">
        <f>$M$4-$M$7+1</f>
        <v>275</v>
      </c>
      <c r="H36" s="282">
        <v>0</v>
      </c>
      <c r="I36" s="281">
        <f>($M$8-$M$5)+1</f>
        <v>90</v>
      </c>
      <c r="J36" s="282">
        <v>0</v>
      </c>
    </row>
    <row r="37" spans="1:10">
      <c r="A37" s="331"/>
      <c r="B37" s="15" t="s">
        <v>106</v>
      </c>
      <c r="C37" s="3" t="s">
        <v>107</v>
      </c>
      <c r="D37" s="170">
        <v>42658</v>
      </c>
      <c r="E37" s="209">
        <v>44637</v>
      </c>
      <c r="F37" s="157" t="s">
        <v>758</v>
      </c>
      <c r="G37" s="287">
        <v>0</v>
      </c>
      <c r="H37" s="282">
        <f>'Summary of Repair Logs'!I35</f>
        <v>13</v>
      </c>
      <c r="I37" s="281">
        <v>0</v>
      </c>
      <c r="J37" s="282">
        <v>0</v>
      </c>
    </row>
    <row r="38" spans="1:10">
      <c r="A38" s="331"/>
      <c r="B38" s="15" t="s">
        <v>108</v>
      </c>
      <c r="C38" s="3" t="s">
        <v>109</v>
      </c>
      <c r="D38" s="170">
        <v>42656</v>
      </c>
      <c r="E38" s="211">
        <v>44637</v>
      </c>
      <c r="F38" s="157" t="s">
        <v>759</v>
      </c>
      <c r="G38" s="281">
        <f>$M$4-$M$7+1</f>
        <v>275</v>
      </c>
      <c r="H38" s="282">
        <v>0</v>
      </c>
      <c r="I38" s="281">
        <f>($M$8-$M$5)+1</f>
        <v>90</v>
      </c>
      <c r="J38" s="282">
        <v>0</v>
      </c>
    </row>
    <row r="39" spans="1:10">
      <c r="A39" s="331"/>
      <c r="B39" s="15" t="s">
        <v>110</v>
      </c>
      <c r="C39" s="3" t="s">
        <v>111</v>
      </c>
      <c r="D39" s="170">
        <v>42656</v>
      </c>
      <c r="E39" s="211">
        <v>44637</v>
      </c>
      <c r="F39" s="157" t="s">
        <v>759</v>
      </c>
      <c r="G39" s="281">
        <f>$M$4-$M$7+1</f>
        <v>275</v>
      </c>
      <c r="H39" s="282">
        <v>0</v>
      </c>
      <c r="I39" s="281">
        <f>($M$8-$M$5)+1</f>
        <v>90</v>
      </c>
      <c r="J39" s="282">
        <v>0</v>
      </c>
    </row>
    <row r="40" spans="1:10">
      <c r="A40" s="331"/>
      <c r="B40" s="15" t="s">
        <v>112</v>
      </c>
      <c r="C40" s="3" t="s">
        <v>113</v>
      </c>
      <c r="D40" s="168">
        <v>42658</v>
      </c>
      <c r="E40" s="209">
        <v>44637</v>
      </c>
      <c r="F40" s="157" t="s">
        <v>758</v>
      </c>
      <c r="G40" s="281">
        <v>0</v>
      </c>
      <c r="H40" s="282">
        <v>0</v>
      </c>
      <c r="I40" s="281">
        <v>0</v>
      </c>
      <c r="J40" s="282">
        <v>0</v>
      </c>
    </row>
    <row r="41" spans="1:10" ht="15.75" thickBot="1">
      <c r="A41" s="332"/>
      <c r="B41" s="121" t="s">
        <v>114</v>
      </c>
      <c r="C41" s="202" t="s">
        <v>115</v>
      </c>
      <c r="D41" s="171">
        <v>42661</v>
      </c>
      <c r="E41" s="212">
        <v>44637</v>
      </c>
      <c r="F41" s="215" t="s">
        <v>758</v>
      </c>
      <c r="G41" s="294">
        <v>0</v>
      </c>
      <c r="H41" s="283">
        <v>0</v>
      </c>
      <c r="I41" s="295">
        <v>0</v>
      </c>
      <c r="J41" s="283">
        <v>0</v>
      </c>
    </row>
    <row r="42" spans="1:10" ht="14.45" customHeight="1">
      <c r="A42" s="362" t="s">
        <v>11</v>
      </c>
      <c r="B42" s="117" t="s">
        <v>117</v>
      </c>
      <c r="C42" s="119" t="s">
        <v>118</v>
      </c>
      <c r="D42" s="172">
        <v>42801</v>
      </c>
      <c r="E42" s="208">
        <v>44637</v>
      </c>
      <c r="F42" s="158" t="s">
        <v>758</v>
      </c>
      <c r="G42" s="292">
        <v>0</v>
      </c>
      <c r="H42" s="280">
        <v>0</v>
      </c>
      <c r="I42" s="279">
        <v>0</v>
      </c>
      <c r="J42" s="280">
        <v>0</v>
      </c>
    </row>
    <row r="43" spans="1:10">
      <c r="A43" s="363"/>
      <c r="B43" s="16" t="s">
        <v>119</v>
      </c>
      <c r="C43" s="3" t="s">
        <v>120</v>
      </c>
      <c r="D43" s="168">
        <v>42794</v>
      </c>
      <c r="E43" s="209">
        <v>44637</v>
      </c>
      <c r="F43" s="157" t="s">
        <v>758</v>
      </c>
      <c r="G43" s="281">
        <v>0</v>
      </c>
      <c r="H43" s="282">
        <v>0</v>
      </c>
      <c r="I43" s="281">
        <v>0</v>
      </c>
      <c r="J43" s="282">
        <v>0</v>
      </c>
    </row>
    <row r="44" spans="1:10">
      <c r="A44" s="363"/>
      <c r="B44" s="16" t="s">
        <v>121</v>
      </c>
      <c r="C44" s="3" t="s">
        <v>122</v>
      </c>
      <c r="D44" s="168">
        <v>42803</v>
      </c>
      <c r="E44" s="211">
        <v>44637</v>
      </c>
      <c r="F44" s="157" t="s">
        <v>759</v>
      </c>
      <c r="G44" s="281">
        <f>$M$4-$M$7+1</f>
        <v>275</v>
      </c>
      <c r="H44" s="296">
        <v>0</v>
      </c>
      <c r="I44" s="281">
        <f>($M$8-$M$5)+1</f>
        <v>90</v>
      </c>
      <c r="J44" s="282">
        <v>0</v>
      </c>
    </row>
    <row r="45" spans="1:10">
      <c r="A45" s="363"/>
      <c r="B45" s="16" t="s">
        <v>123</v>
      </c>
      <c r="C45" s="3" t="s">
        <v>124</v>
      </c>
      <c r="D45" s="168">
        <v>42800</v>
      </c>
      <c r="E45" s="211">
        <v>44637</v>
      </c>
      <c r="F45" s="157" t="s">
        <v>759</v>
      </c>
      <c r="G45" s="281">
        <f>$M$4-$M$7+1</f>
        <v>275</v>
      </c>
      <c r="H45" s="282">
        <v>0</v>
      </c>
      <c r="I45" s="281">
        <f>($M$8-$M$5)+1</f>
        <v>90</v>
      </c>
      <c r="J45" s="282">
        <v>0</v>
      </c>
    </row>
    <row r="46" spans="1:10">
      <c r="A46" s="363"/>
      <c r="B46" s="16" t="s">
        <v>127</v>
      </c>
      <c r="C46" s="3" t="s">
        <v>128</v>
      </c>
      <c r="D46" s="168">
        <v>42795</v>
      </c>
      <c r="E46" s="211">
        <v>44637</v>
      </c>
      <c r="F46" s="157" t="s">
        <v>759</v>
      </c>
      <c r="G46" s="281">
        <f>$M$4-$M$7+1</f>
        <v>275</v>
      </c>
      <c r="H46" s="296">
        <v>0</v>
      </c>
      <c r="I46" s="281">
        <f>($M$8-$M$5)+1</f>
        <v>90</v>
      </c>
      <c r="J46" s="282">
        <v>0</v>
      </c>
    </row>
    <row r="47" spans="1:10" ht="15.75" thickBot="1">
      <c r="A47" s="364"/>
      <c r="B47" s="118" t="s">
        <v>131</v>
      </c>
      <c r="C47" s="120" t="s">
        <v>132</v>
      </c>
      <c r="D47" s="169">
        <v>42801</v>
      </c>
      <c r="E47" s="212">
        <v>44637</v>
      </c>
      <c r="F47" s="215" t="s">
        <v>758</v>
      </c>
      <c r="G47" s="294">
        <v>0</v>
      </c>
      <c r="H47" s="296">
        <v>0</v>
      </c>
      <c r="I47" s="295">
        <v>0</v>
      </c>
      <c r="J47" s="283">
        <v>0</v>
      </c>
    </row>
    <row r="48" spans="1:10">
      <c r="A48" s="330" t="s">
        <v>12</v>
      </c>
      <c r="B48" s="117" t="s">
        <v>136</v>
      </c>
      <c r="C48" s="119" t="s">
        <v>137</v>
      </c>
      <c r="D48" s="172">
        <v>42801</v>
      </c>
      <c r="E48" s="208">
        <v>44637</v>
      </c>
      <c r="F48" s="158" t="s">
        <v>758</v>
      </c>
      <c r="G48" s="279">
        <v>0</v>
      </c>
      <c r="H48" s="290">
        <v>0</v>
      </c>
      <c r="I48" s="279">
        <v>0</v>
      </c>
      <c r="J48" s="280">
        <v>0</v>
      </c>
    </row>
    <row r="49" spans="1:10">
      <c r="A49" s="331"/>
      <c r="B49" s="16" t="s">
        <v>140</v>
      </c>
      <c r="C49" s="3" t="s">
        <v>141</v>
      </c>
      <c r="D49" s="168">
        <v>42795</v>
      </c>
      <c r="E49" s="209">
        <v>44637</v>
      </c>
      <c r="F49" s="157" t="s">
        <v>758</v>
      </c>
      <c r="G49" s="281">
        <v>0</v>
      </c>
      <c r="H49" s="282">
        <v>0</v>
      </c>
      <c r="I49" s="281">
        <v>0</v>
      </c>
      <c r="J49" s="282">
        <v>0</v>
      </c>
    </row>
    <row r="50" spans="1:10">
      <c r="A50" s="331"/>
      <c r="B50" s="16" t="s">
        <v>144</v>
      </c>
      <c r="C50" s="3" t="s">
        <v>145</v>
      </c>
      <c r="D50" s="168">
        <v>42795</v>
      </c>
      <c r="E50" s="209">
        <v>44637</v>
      </c>
      <c r="F50" s="157" t="s">
        <v>758</v>
      </c>
      <c r="G50" s="281">
        <v>0</v>
      </c>
      <c r="H50" s="285">
        <v>0</v>
      </c>
      <c r="I50" s="281">
        <v>0</v>
      </c>
      <c r="J50" s="282">
        <v>0</v>
      </c>
    </row>
    <row r="51" spans="1:10">
      <c r="A51" s="331"/>
      <c r="B51" s="16" t="s">
        <v>148</v>
      </c>
      <c r="C51" s="3" t="s">
        <v>149</v>
      </c>
      <c r="D51" s="168">
        <v>42803</v>
      </c>
      <c r="E51" s="209">
        <v>44637</v>
      </c>
      <c r="F51" s="157" t="s">
        <v>758</v>
      </c>
      <c r="G51" s="281">
        <v>0</v>
      </c>
      <c r="H51" s="285">
        <v>0</v>
      </c>
      <c r="I51" s="281">
        <v>0</v>
      </c>
      <c r="J51" s="282">
        <v>0</v>
      </c>
    </row>
    <row r="52" spans="1:10" ht="15.75" thickBot="1">
      <c r="A52" s="331"/>
      <c r="B52" s="118" t="s">
        <v>152</v>
      </c>
      <c r="C52" s="120" t="s">
        <v>153</v>
      </c>
      <c r="D52" s="169">
        <v>42800</v>
      </c>
      <c r="E52" s="212">
        <v>44637</v>
      </c>
      <c r="F52" s="215" t="s">
        <v>758</v>
      </c>
      <c r="G52" s="295">
        <v>0</v>
      </c>
      <c r="H52" s="291">
        <v>0</v>
      </c>
      <c r="I52" s="295">
        <v>0</v>
      </c>
      <c r="J52" s="283">
        <v>0</v>
      </c>
    </row>
    <row r="53" spans="1:10" ht="14.45" customHeight="1">
      <c r="A53" s="353" t="s">
        <v>13</v>
      </c>
      <c r="B53" s="117" t="s">
        <v>157</v>
      </c>
      <c r="C53" s="119" t="s">
        <v>158</v>
      </c>
      <c r="D53" s="172">
        <v>42795</v>
      </c>
      <c r="E53" s="213">
        <v>44637</v>
      </c>
      <c r="F53" s="158" t="s">
        <v>759</v>
      </c>
      <c r="G53" s="281">
        <f>$M$4-$M$7+1</f>
        <v>275</v>
      </c>
      <c r="H53" s="293">
        <v>0</v>
      </c>
      <c r="I53" s="281">
        <f>($M$8-$M$5)+1</f>
        <v>90</v>
      </c>
      <c r="J53" s="282">
        <v>0</v>
      </c>
    </row>
    <row r="54" spans="1:10">
      <c r="A54" s="354"/>
      <c r="B54" s="16" t="s">
        <v>161</v>
      </c>
      <c r="C54" s="3" t="s">
        <v>162</v>
      </c>
      <c r="D54" s="168">
        <v>42800</v>
      </c>
      <c r="E54" s="211">
        <v>44637</v>
      </c>
      <c r="F54" s="157" t="s">
        <v>759</v>
      </c>
      <c r="G54" s="281">
        <f>$M$4-$M$7+1</f>
        <v>275</v>
      </c>
      <c r="H54" s="282">
        <v>0</v>
      </c>
      <c r="I54" s="281">
        <f>($M$8-$M$5)+1</f>
        <v>90</v>
      </c>
      <c r="J54" s="282">
        <v>0</v>
      </c>
    </row>
    <row r="55" spans="1:10">
      <c r="A55" s="354"/>
      <c r="B55" s="16" t="s">
        <v>165</v>
      </c>
      <c r="C55" s="3" t="s">
        <v>166</v>
      </c>
      <c r="D55" s="168">
        <v>42794</v>
      </c>
      <c r="E55" s="209">
        <v>44637</v>
      </c>
      <c r="F55" s="157" t="s">
        <v>758</v>
      </c>
      <c r="G55" s="287">
        <v>0</v>
      </c>
      <c r="H55" s="282">
        <f>'Summary of Repair Logs'!I53</f>
        <v>16</v>
      </c>
      <c r="I55" s="281">
        <v>0</v>
      </c>
      <c r="J55" s="282">
        <v>0</v>
      </c>
    </row>
    <row r="56" spans="1:10">
      <c r="A56" s="354"/>
      <c r="B56" s="16" t="s">
        <v>169</v>
      </c>
      <c r="C56" s="3" t="s">
        <v>170</v>
      </c>
      <c r="D56" s="168">
        <v>42794</v>
      </c>
      <c r="E56" s="211">
        <v>44637</v>
      </c>
      <c r="F56" s="157" t="s">
        <v>759</v>
      </c>
      <c r="G56" s="281">
        <f>$M$4-$M$7+1</f>
        <v>275</v>
      </c>
      <c r="H56" s="285">
        <v>0</v>
      </c>
      <c r="I56" s="281">
        <f>($M$8-$M$5)+1</f>
        <v>90</v>
      </c>
      <c r="J56" s="282">
        <v>0</v>
      </c>
    </row>
    <row r="57" spans="1:10">
      <c r="A57" s="354"/>
      <c r="B57" s="16" t="s">
        <v>173</v>
      </c>
      <c r="C57" s="3" t="s">
        <v>174</v>
      </c>
      <c r="D57" s="168">
        <v>42793</v>
      </c>
      <c r="E57" s="211">
        <v>44637</v>
      </c>
      <c r="F57" s="157" t="s">
        <v>759</v>
      </c>
      <c r="G57" s="281">
        <f>$M$4-$M$7+1</f>
        <v>275</v>
      </c>
      <c r="H57" s="293">
        <v>0</v>
      </c>
      <c r="I57" s="281">
        <f>($M$8-$M$5)+1</f>
        <v>90</v>
      </c>
      <c r="J57" s="285">
        <v>0</v>
      </c>
    </row>
    <row r="58" spans="1:10">
      <c r="A58" s="354"/>
      <c r="B58" s="16" t="s">
        <v>177</v>
      </c>
      <c r="C58" s="3" t="s">
        <v>178</v>
      </c>
      <c r="D58" s="168">
        <v>42795</v>
      </c>
      <c r="E58" s="209">
        <v>44637</v>
      </c>
      <c r="F58" s="157" t="s">
        <v>758</v>
      </c>
      <c r="G58" s="287">
        <v>0</v>
      </c>
      <c r="H58" s="282">
        <v>0</v>
      </c>
      <c r="I58" s="281">
        <v>0</v>
      </c>
      <c r="J58" s="282">
        <v>0</v>
      </c>
    </row>
    <row r="59" spans="1:10">
      <c r="A59" s="354"/>
      <c r="B59" s="16" t="s">
        <v>181</v>
      </c>
      <c r="C59" s="3" t="s">
        <v>182</v>
      </c>
      <c r="D59" s="168">
        <v>42803</v>
      </c>
      <c r="E59" s="209">
        <v>44637</v>
      </c>
      <c r="F59" s="157" t="s">
        <v>758</v>
      </c>
      <c r="G59" s="287">
        <v>0</v>
      </c>
      <c r="H59" s="282">
        <v>0</v>
      </c>
      <c r="I59" s="281">
        <v>0</v>
      </c>
      <c r="J59" s="282">
        <v>0</v>
      </c>
    </row>
    <row r="60" spans="1:10" ht="15.75" thickBot="1">
      <c r="A60" s="355"/>
      <c r="B60" s="118" t="s">
        <v>183</v>
      </c>
      <c r="C60" s="120" t="s">
        <v>184</v>
      </c>
      <c r="D60" s="169">
        <v>42803</v>
      </c>
      <c r="E60" s="212">
        <v>44637</v>
      </c>
      <c r="F60" s="215" t="s">
        <v>758</v>
      </c>
      <c r="G60" s="294">
        <v>0</v>
      </c>
      <c r="H60" s="283">
        <v>0</v>
      </c>
      <c r="I60" s="295">
        <v>0</v>
      </c>
      <c r="J60" s="283">
        <v>0</v>
      </c>
    </row>
    <row r="61" spans="1:10" ht="14.45" customHeight="1">
      <c r="A61" s="354" t="s">
        <v>14</v>
      </c>
      <c r="B61" s="117" t="s">
        <v>188</v>
      </c>
      <c r="C61" s="119" t="s">
        <v>189</v>
      </c>
      <c r="D61" s="172">
        <v>42860</v>
      </c>
      <c r="E61" s="213">
        <v>44637</v>
      </c>
      <c r="F61" s="158" t="s">
        <v>759</v>
      </c>
      <c r="G61" s="281">
        <f>$M$4-$M$7+1</f>
        <v>275</v>
      </c>
      <c r="H61" s="280">
        <v>0</v>
      </c>
      <c r="I61" s="281">
        <f>($M$8-$M$5)+1</f>
        <v>90</v>
      </c>
      <c r="J61" s="282">
        <v>0</v>
      </c>
    </row>
    <row r="62" spans="1:10">
      <c r="A62" s="354"/>
      <c r="B62" s="16" t="s">
        <v>190</v>
      </c>
      <c r="C62" s="3" t="s">
        <v>191</v>
      </c>
      <c r="D62" s="168">
        <v>42864</v>
      </c>
      <c r="E62" s="211">
        <v>44637</v>
      </c>
      <c r="F62" s="157" t="s">
        <v>759</v>
      </c>
      <c r="G62" s="281">
        <f>$M$4-$M$7+1</f>
        <v>275</v>
      </c>
      <c r="H62" s="282">
        <v>0</v>
      </c>
      <c r="I62" s="281">
        <f>($M$8-$M$5)+1</f>
        <v>90</v>
      </c>
      <c r="J62" s="282">
        <v>0</v>
      </c>
    </row>
    <row r="63" spans="1:10">
      <c r="A63" s="354"/>
      <c r="B63" s="16" t="s">
        <v>192</v>
      </c>
      <c r="C63" s="3" t="s">
        <v>193</v>
      </c>
      <c r="D63" s="168">
        <v>42859</v>
      </c>
      <c r="E63" s="209">
        <v>44637</v>
      </c>
      <c r="F63" s="157" t="s">
        <v>758</v>
      </c>
      <c r="G63" s="287">
        <v>0</v>
      </c>
      <c r="H63" s="282">
        <v>0</v>
      </c>
      <c r="I63" s="281">
        <v>0</v>
      </c>
      <c r="J63" s="282">
        <f>'Summary of Repair Logs'!J61</f>
        <v>23</v>
      </c>
    </row>
    <row r="64" spans="1:10">
      <c r="A64" s="354"/>
      <c r="B64" s="16" t="s">
        <v>194</v>
      </c>
      <c r="C64" s="3" t="s">
        <v>195</v>
      </c>
      <c r="D64" s="168">
        <v>42859</v>
      </c>
      <c r="E64" s="209">
        <v>44637</v>
      </c>
      <c r="F64" s="157" t="s">
        <v>758</v>
      </c>
      <c r="G64" s="287">
        <v>0</v>
      </c>
      <c r="H64" s="282">
        <v>0</v>
      </c>
      <c r="I64" s="281">
        <v>0</v>
      </c>
      <c r="J64" s="282">
        <v>0</v>
      </c>
    </row>
    <row r="65" spans="1:10">
      <c r="A65" s="354"/>
      <c r="B65" s="16" t="s">
        <v>196</v>
      </c>
      <c r="C65" s="3" t="s">
        <v>197</v>
      </c>
      <c r="D65" s="168">
        <v>42859</v>
      </c>
      <c r="E65" s="209">
        <v>44637</v>
      </c>
      <c r="F65" s="157" t="s">
        <v>758</v>
      </c>
      <c r="G65" s="287">
        <v>0</v>
      </c>
      <c r="H65" s="282">
        <v>0</v>
      </c>
      <c r="I65" s="281">
        <v>0</v>
      </c>
      <c r="J65" s="282">
        <v>0</v>
      </c>
    </row>
    <row r="66" spans="1:10">
      <c r="A66" s="354"/>
      <c r="B66" s="16" t="s">
        <v>198</v>
      </c>
      <c r="C66" s="3" t="s">
        <v>199</v>
      </c>
      <c r="D66" s="168">
        <v>42860</v>
      </c>
      <c r="E66" s="209">
        <v>44637</v>
      </c>
      <c r="F66" s="157" t="s">
        <v>758</v>
      </c>
      <c r="G66" s="287">
        <v>0</v>
      </c>
      <c r="H66" s="282">
        <v>0</v>
      </c>
      <c r="I66" s="281">
        <v>0</v>
      </c>
      <c r="J66" s="282">
        <v>0</v>
      </c>
    </row>
    <row r="67" spans="1:10">
      <c r="A67" s="354"/>
      <c r="B67" s="16" t="s">
        <v>200</v>
      </c>
      <c r="C67" s="3" t="s">
        <v>201</v>
      </c>
      <c r="D67" s="168">
        <v>42858</v>
      </c>
      <c r="E67" s="209">
        <v>44637</v>
      </c>
      <c r="F67" s="157" t="s">
        <v>758</v>
      </c>
      <c r="G67" s="287">
        <v>0</v>
      </c>
      <c r="H67" s="282">
        <v>0</v>
      </c>
      <c r="I67" s="281">
        <v>0</v>
      </c>
      <c r="J67" s="282">
        <v>0</v>
      </c>
    </row>
    <row r="68" spans="1:10">
      <c r="A68" s="354"/>
      <c r="B68" s="16" t="s">
        <v>202</v>
      </c>
      <c r="C68" s="3" t="s">
        <v>203</v>
      </c>
      <c r="D68" s="168">
        <v>42858</v>
      </c>
      <c r="E68" s="211">
        <v>44637</v>
      </c>
      <c r="F68" s="157" t="s">
        <v>759</v>
      </c>
      <c r="G68" s="281">
        <f>$M$4-$M$7+1</f>
        <v>275</v>
      </c>
      <c r="H68" s="285">
        <v>0</v>
      </c>
      <c r="I68" s="281">
        <f>($M$8-$M$5)+1</f>
        <v>90</v>
      </c>
      <c r="J68" s="282">
        <v>0</v>
      </c>
    </row>
    <row r="69" spans="1:10">
      <c r="A69" s="354"/>
      <c r="B69" s="16" t="s">
        <v>204</v>
      </c>
      <c r="C69" s="3" t="s">
        <v>205</v>
      </c>
      <c r="D69" s="168">
        <v>42857</v>
      </c>
      <c r="E69" s="209">
        <v>44637</v>
      </c>
      <c r="F69" s="157" t="s">
        <v>758</v>
      </c>
      <c r="G69" s="287">
        <v>0</v>
      </c>
      <c r="H69" s="282">
        <v>0</v>
      </c>
      <c r="I69" s="281">
        <v>0</v>
      </c>
      <c r="J69" s="282">
        <v>0</v>
      </c>
    </row>
    <row r="70" spans="1:10">
      <c r="A70" s="354"/>
      <c r="B70" s="16" t="s">
        <v>206</v>
      </c>
      <c r="C70" s="3" t="s">
        <v>207</v>
      </c>
      <c r="D70" s="168">
        <v>42857</v>
      </c>
      <c r="E70" s="211">
        <v>44637</v>
      </c>
      <c r="F70" s="157" t="s">
        <v>759</v>
      </c>
      <c r="G70" s="281">
        <f>$M$4-$M$7+1</f>
        <v>275</v>
      </c>
      <c r="H70" s="282">
        <v>0</v>
      </c>
      <c r="I70" s="281">
        <f>($M$8-$M$5)+1</f>
        <v>90</v>
      </c>
      <c r="J70" s="282">
        <v>0</v>
      </c>
    </row>
    <row r="71" spans="1:10" ht="15.75" thickBot="1">
      <c r="A71" s="355"/>
      <c r="B71" s="122" t="s">
        <v>208</v>
      </c>
      <c r="C71" s="202" t="s">
        <v>209</v>
      </c>
      <c r="D71" s="171">
        <v>42874</v>
      </c>
      <c r="E71" s="214">
        <v>44637</v>
      </c>
      <c r="F71" s="215" t="s">
        <v>759</v>
      </c>
      <c r="G71" s="281">
        <f>$M$4-$M$7+1</f>
        <v>275</v>
      </c>
      <c r="H71" s="283">
        <v>0</v>
      </c>
      <c r="I71" s="281">
        <f>($M$8-$M$5)+1</f>
        <v>90</v>
      </c>
      <c r="J71" s="282">
        <v>0</v>
      </c>
    </row>
    <row r="72" spans="1:10">
      <c r="A72" s="350" t="s">
        <v>15</v>
      </c>
      <c r="B72" s="117" t="s">
        <v>211</v>
      </c>
      <c r="C72" s="119" t="s">
        <v>212</v>
      </c>
      <c r="D72" s="172">
        <v>42858</v>
      </c>
      <c r="E72" s="208">
        <v>44637</v>
      </c>
      <c r="F72" s="158" t="s">
        <v>758</v>
      </c>
      <c r="G72" s="292">
        <v>0</v>
      </c>
      <c r="H72" s="280">
        <v>0</v>
      </c>
      <c r="I72" s="279">
        <v>0</v>
      </c>
      <c r="J72" s="280">
        <v>0</v>
      </c>
    </row>
    <row r="73" spans="1:10">
      <c r="A73" s="351"/>
      <c r="B73" s="16" t="s">
        <v>213</v>
      </c>
      <c r="C73" s="3" t="s">
        <v>214</v>
      </c>
      <c r="D73" s="168">
        <v>42857</v>
      </c>
      <c r="E73" s="209">
        <v>44637</v>
      </c>
      <c r="F73" s="157" t="s">
        <v>758</v>
      </c>
      <c r="G73" s="287">
        <v>0</v>
      </c>
      <c r="H73" s="282">
        <v>0</v>
      </c>
      <c r="I73" s="281">
        <v>0</v>
      </c>
      <c r="J73" s="282">
        <v>0</v>
      </c>
    </row>
    <row r="74" spans="1:10">
      <c r="A74" s="351"/>
      <c r="B74" s="16" t="s">
        <v>215</v>
      </c>
      <c r="C74" s="3" t="s">
        <v>216</v>
      </c>
      <c r="D74" s="168">
        <v>42863</v>
      </c>
      <c r="E74" s="209">
        <v>44637</v>
      </c>
      <c r="F74" s="157" t="s">
        <v>758</v>
      </c>
      <c r="G74" s="287">
        <v>0</v>
      </c>
      <c r="H74" s="282">
        <v>0</v>
      </c>
      <c r="I74" s="281">
        <v>0</v>
      </c>
      <c r="J74" s="282">
        <v>0</v>
      </c>
    </row>
    <row r="75" spans="1:10">
      <c r="A75" s="351"/>
      <c r="B75" s="16" t="s">
        <v>219</v>
      </c>
      <c r="C75" s="3" t="s">
        <v>220</v>
      </c>
      <c r="D75" s="168">
        <v>42863</v>
      </c>
      <c r="E75" s="211">
        <v>44637</v>
      </c>
      <c r="F75" s="157" t="s">
        <v>759</v>
      </c>
      <c r="G75" s="281">
        <f>$M$4-$M$7+1</f>
        <v>275</v>
      </c>
      <c r="H75" s="282">
        <v>0</v>
      </c>
      <c r="I75" s="281">
        <f>($M$8-$M$5)+1</f>
        <v>90</v>
      </c>
      <c r="J75" s="282">
        <v>0</v>
      </c>
    </row>
    <row r="76" spans="1:10">
      <c r="A76" s="351"/>
      <c r="B76" s="16" t="s">
        <v>223</v>
      </c>
      <c r="C76" s="3" t="s">
        <v>224</v>
      </c>
      <c r="D76" s="168">
        <v>42863</v>
      </c>
      <c r="E76" s="209">
        <v>44637</v>
      </c>
      <c r="F76" s="157" t="s">
        <v>758</v>
      </c>
      <c r="G76" s="287">
        <v>0</v>
      </c>
      <c r="H76" s="282">
        <v>0</v>
      </c>
      <c r="I76" s="281">
        <v>0</v>
      </c>
      <c r="J76" s="282">
        <v>0</v>
      </c>
    </row>
    <row r="77" spans="1:10">
      <c r="A77" s="351"/>
      <c r="B77" s="16" t="s">
        <v>227</v>
      </c>
      <c r="C77" s="3" t="s">
        <v>228</v>
      </c>
      <c r="D77" s="168">
        <v>42878</v>
      </c>
      <c r="E77" s="209">
        <v>44637</v>
      </c>
      <c r="F77" s="157" t="s">
        <v>758</v>
      </c>
      <c r="G77" s="287">
        <v>0</v>
      </c>
      <c r="H77" s="282">
        <v>0</v>
      </c>
      <c r="I77" s="281">
        <v>0</v>
      </c>
      <c r="J77" s="282">
        <v>0</v>
      </c>
    </row>
    <row r="78" spans="1:10">
      <c r="A78" s="351"/>
      <c r="B78" s="16" t="s">
        <v>231</v>
      </c>
      <c r="C78" s="3" t="s">
        <v>232</v>
      </c>
      <c r="D78" s="168">
        <v>42863</v>
      </c>
      <c r="E78" s="209">
        <v>44637</v>
      </c>
      <c r="F78" s="157" t="s">
        <v>758</v>
      </c>
      <c r="G78" s="287">
        <v>0</v>
      </c>
      <c r="H78" s="282">
        <v>0</v>
      </c>
      <c r="I78" s="281">
        <v>0</v>
      </c>
      <c r="J78" s="282">
        <v>0</v>
      </c>
    </row>
    <row r="79" spans="1:10">
      <c r="A79" s="351"/>
      <c r="B79" s="16" t="s">
        <v>233</v>
      </c>
      <c r="C79" s="3" t="s">
        <v>234</v>
      </c>
      <c r="D79" s="168">
        <v>42864</v>
      </c>
      <c r="E79" s="209">
        <v>44637</v>
      </c>
      <c r="F79" s="157" t="s">
        <v>758</v>
      </c>
      <c r="G79" s="287">
        <v>0</v>
      </c>
      <c r="H79" s="282">
        <v>0</v>
      </c>
      <c r="I79" s="281">
        <v>0</v>
      </c>
      <c r="J79" s="282">
        <v>0</v>
      </c>
    </row>
    <row r="80" spans="1:10">
      <c r="A80" s="351"/>
      <c r="B80" s="16" t="s">
        <v>237</v>
      </c>
      <c r="C80" s="3" t="s">
        <v>238</v>
      </c>
      <c r="D80" s="168">
        <v>42877</v>
      </c>
      <c r="E80" s="209">
        <v>44637</v>
      </c>
      <c r="F80" s="157" t="s">
        <v>758</v>
      </c>
      <c r="G80" s="287">
        <v>0</v>
      </c>
      <c r="H80" s="282">
        <v>0</v>
      </c>
      <c r="I80" s="281">
        <v>0</v>
      </c>
      <c r="J80" s="282">
        <v>0</v>
      </c>
    </row>
    <row r="81" spans="1:10" ht="15.75" thickBot="1">
      <c r="A81" s="352"/>
      <c r="B81" s="118" t="s">
        <v>241</v>
      </c>
      <c r="C81" s="120" t="s">
        <v>242</v>
      </c>
      <c r="D81" s="169">
        <v>43045</v>
      </c>
      <c r="E81" s="214">
        <v>44637</v>
      </c>
      <c r="F81" s="215" t="s">
        <v>759</v>
      </c>
      <c r="G81" s="281">
        <f>$M$4-$M$7+1</f>
        <v>275</v>
      </c>
      <c r="H81" s="283">
        <v>0</v>
      </c>
      <c r="I81" s="281">
        <f>($M$8-$M$5)+1</f>
        <v>90</v>
      </c>
      <c r="J81" s="282">
        <v>0</v>
      </c>
    </row>
    <row r="82" spans="1:10">
      <c r="A82" s="350" t="s">
        <v>16</v>
      </c>
      <c r="B82" s="15" t="s">
        <v>245</v>
      </c>
      <c r="C82" s="203" t="s">
        <v>246</v>
      </c>
      <c r="D82" s="170">
        <v>42661</v>
      </c>
      <c r="E82" s="208">
        <v>44637</v>
      </c>
      <c r="F82" s="158" t="s">
        <v>758</v>
      </c>
      <c r="G82" s="292">
        <v>0</v>
      </c>
      <c r="H82" s="280">
        <f>'Summary of Repair Logs'!I80</f>
        <v>2</v>
      </c>
      <c r="I82" s="279">
        <v>0</v>
      </c>
      <c r="J82" s="280">
        <f>'Summary of Repair Logs'!J80</f>
        <v>48</v>
      </c>
    </row>
    <row r="83" spans="1:10">
      <c r="A83" s="351"/>
      <c r="B83" s="16" t="s">
        <v>249</v>
      </c>
      <c r="C83" s="3" t="s">
        <v>250</v>
      </c>
      <c r="D83" s="168">
        <v>42660</v>
      </c>
      <c r="E83" s="211">
        <v>44637</v>
      </c>
      <c r="F83" s="157" t="s">
        <v>759</v>
      </c>
      <c r="G83" s="281">
        <f>$M$4-$M$7+1</f>
        <v>275</v>
      </c>
      <c r="H83" s="285">
        <v>0</v>
      </c>
      <c r="I83" s="281">
        <f>($M$8-$M$5)+1</f>
        <v>90</v>
      </c>
      <c r="J83" s="282">
        <v>0</v>
      </c>
    </row>
    <row r="84" spans="1:10">
      <c r="A84" s="351"/>
      <c r="B84" s="16" t="s">
        <v>253</v>
      </c>
      <c r="C84" s="3" t="s">
        <v>254</v>
      </c>
      <c r="D84" s="168">
        <v>42793</v>
      </c>
      <c r="E84" s="209">
        <v>44637</v>
      </c>
      <c r="F84" s="157" t="s">
        <v>758</v>
      </c>
      <c r="G84" s="287">
        <v>0</v>
      </c>
      <c r="H84" s="282">
        <v>0</v>
      </c>
      <c r="I84" s="281">
        <v>0</v>
      </c>
      <c r="J84" s="282">
        <v>0</v>
      </c>
    </row>
    <row r="85" spans="1:10">
      <c r="A85" s="351"/>
      <c r="B85" s="16" t="s">
        <v>255</v>
      </c>
      <c r="C85" s="204" t="s">
        <v>256</v>
      </c>
      <c r="D85" s="168">
        <v>43046</v>
      </c>
      <c r="E85" s="211">
        <v>44637</v>
      </c>
      <c r="F85" s="157" t="s">
        <v>759</v>
      </c>
      <c r="G85" s="281">
        <f>$M$4-$M$7+1</f>
        <v>275</v>
      </c>
      <c r="H85" s="285">
        <v>0</v>
      </c>
      <c r="I85" s="281">
        <f>($M$8-$M$5)+1</f>
        <v>90</v>
      </c>
      <c r="J85" s="282">
        <v>0</v>
      </c>
    </row>
    <row r="86" spans="1:10">
      <c r="A86" s="351"/>
      <c r="B86" s="16" t="s">
        <v>259</v>
      </c>
      <c r="C86" s="204" t="s">
        <v>260</v>
      </c>
      <c r="D86" s="168">
        <v>43045</v>
      </c>
      <c r="E86" s="209">
        <v>44637</v>
      </c>
      <c r="F86" s="157" t="s">
        <v>758</v>
      </c>
      <c r="G86" s="287">
        <v>0</v>
      </c>
      <c r="H86" s="282">
        <v>0</v>
      </c>
      <c r="I86" s="281">
        <v>0</v>
      </c>
      <c r="J86" s="282">
        <v>0</v>
      </c>
    </row>
    <row r="87" spans="1:10">
      <c r="A87" s="351"/>
      <c r="B87" s="16" t="s">
        <v>263</v>
      </c>
      <c r="C87" s="204" t="s">
        <v>264</v>
      </c>
      <c r="D87" s="168">
        <v>43045</v>
      </c>
      <c r="E87" s="209">
        <v>44637</v>
      </c>
      <c r="F87" s="157" t="s">
        <v>758</v>
      </c>
      <c r="G87" s="287">
        <v>0</v>
      </c>
      <c r="H87" s="282">
        <v>0</v>
      </c>
      <c r="I87" s="281">
        <v>0</v>
      </c>
      <c r="J87" s="282">
        <v>0</v>
      </c>
    </row>
    <row r="88" spans="1:10" ht="15.75" thickBot="1">
      <c r="A88" s="352"/>
      <c r="B88" s="122" t="s">
        <v>267</v>
      </c>
      <c r="C88" s="205" t="s">
        <v>268</v>
      </c>
      <c r="D88" s="171">
        <v>43058</v>
      </c>
      <c r="E88" s="214">
        <v>44637</v>
      </c>
      <c r="F88" s="215" t="s">
        <v>759</v>
      </c>
      <c r="G88" s="281">
        <f>$M$4-$M$7+1</f>
        <v>275</v>
      </c>
      <c r="H88" s="283">
        <v>0</v>
      </c>
      <c r="I88" s="281">
        <f>($M$8-$M$5)+1</f>
        <v>90</v>
      </c>
      <c r="J88" s="282">
        <v>0</v>
      </c>
    </row>
    <row r="89" spans="1:10" ht="14.45" customHeight="1">
      <c r="A89" s="359" t="s">
        <v>17</v>
      </c>
      <c r="B89" s="117" t="s">
        <v>272</v>
      </c>
      <c r="C89" s="119" t="s">
        <v>273</v>
      </c>
      <c r="D89" s="172">
        <v>43231</v>
      </c>
      <c r="E89" s="208">
        <v>44637</v>
      </c>
      <c r="F89" s="158" t="s">
        <v>758</v>
      </c>
      <c r="G89" s="292">
        <v>0</v>
      </c>
      <c r="H89" s="280">
        <v>0</v>
      </c>
      <c r="I89" s="279">
        <v>0</v>
      </c>
      <c r="J89" s="280">
        <v>0</v>
      </c>
    </row>
    <row r="90" spans="1:10">
      <c r="A90" s="360"/>
      <c r="B90" s="123" t="s">
        <v>275</v>
      </c>
      <c r="C90" s="3" t="s">
        <v>276</v>
      </c>
      <c r="D90" s="168">
        <v>43226</v>
      </c>
      <c r="E90" s="209">
        <v>44637</v>
      </c>
      <c r="F90" s="157" t="s">
        <v>758</v>
      </c>
      <c r="G90" s="287">
        <v>0</v>
      </c>
      <c r="H90" s="282">
        <v>0</v>
      </c>
      <c r="I90" s="281">
        <v>0</v>
      </c>
      <c r="J90" s="282">
        <v>0</v>
      </c>
    </row>
    <row r="91" spans="1:10">
      <c r="A91" s="360"/>
      <c r="B91" s="123" t="s">
        <v>278</v>
      </c>
      <c r="C91" s="3" t="s">
        <v>279</v>
      </c>
      <c r="D91" s="168">
        <v>43228</v>
      </c>
      <c r="E91" s="211">
        <v>44637</v>
      </c>
      <c r="F91" s="157" t="s">
        <v>759</v>
      </c>
      <c r="G91" s="281">
        <f>$M$4-$M$7+1</f>
        <v>275</v>
      </c>
      <c r="H91" s="282">
        <v>0</v>
      </c>
      <c r="I91" s="281">
        <f>($M$8-$M$5)+1</f>
        <v>90</v>
      </c>
      <c r="J91" s="282">
        <v>0</v>
      </c>
    </row>
    <row r="92" spans="1:10">
      <c r="A92" s="360"/>
      <c r="B92" s="123" t="s">
        <v>281</v>
      </c>
      <c r="C92" s="3" t="s">
        <v>282</v>
      </c>
      <c r="D92" s="168">
        <v>43224</v>
      </c>
      <c r="E92" s="209">
        <v>44637</v>
      </c>
      <c r="F92" s="157" t="s">
        <v>758</v>
      </c>
      <c r="G92" s="281">
        <v>0</v>
      </c>
      <c r="H92" s="282">
        <v>0</v>
      </c>
      <c r="I92" s="281">
        <v>0</v>
      </c>
      <c r="J92" s="282">
        <v>0</v>
      </c>
    </row>
    <row r="93" spans="1:10">
      <c r="A93" s="360"/>
      <c r="B93" s="123" t="s">
        <v>284</v>
      </c>
      <c r="C93" s="3" t="s">
        <v>285</v>
      </c>
      <c r="D93" s="168">
        <v>43225</v>
      </c>
      <c r="E93" s="209">
        <v>44637</v>
      </c>
      <c r="F93" s="157" t="s">
        <v>758</v>
      </c>
      <c r="G93" s="287">
        <v>0</v>
      </c>
      <c r="H93" s="282">
        <v>0</v>
      </c>
      <c r="I93" s="281">
        <v>0</v>
      </c>
      <c r="J93" s="282">
        <v>0</v>
      </c>
    </row>
    <row r="94" spans="1:10">
      <c r="A94" s="360"/>
      <c r="B94" s="123" t="s">
        <v>287</v>
      </c>
      <c r="C94" s="3" t="s">
        <v>288</v>
      </c>
      <c r="D94" s="168">
        <v>43222</v>
      </c>
      <c r="E94" s="209">
        <v>44637</v>
      </c>
      <c r="F94" s="157" t="s">
        <v>758</v>
      </c>
      <c r="G94" s="287">
        <v>0</v>
      </c>
      <c r="H94" s="282">
        <v>0</v>
      </c>
      <c r="I94" s="281">
        <v>0</v>
      </c>
      <c r="J94" s="282">
        <v>0</v>
      </c>
    </row>
    <row r="95" spans="1:10">
      <c r="A95" s="360"/>
      <c r="B95" s="123" t="s">
        <v>290</v>
      </c>
      <c r="C95" s="3" t="s">
        <v>291</v>
      </c>
      <c r="D95" s="168">
        <v>43227</v>
      </c>
      <c r="E95" s="209">
        <v>44637</v>
      </c>
      <c r="F95" s="157" t="s">
        <v>758</v>
      </c>
      <c r="G95" s="287">
        <v>0</v>
      </c>
      <c r="H95" s="282">
        <v>0</v>
      </c>
      <c r="I95" s="281">
        <v>0</v>
      </c>
      <c r="J95" s="282">
        <v>0</v>
      </c>
    </row>
    <row r="96" spans="1:10" ht="15.75" thickBot="1">
      <c r="A96" s="361"/>
      <c r="B96" s="125" t="s">
        <v>293</v>
      </c>
      <c r="C96" s="202" t="s">
        <v>294</v>
      </c>
      <c r="D96" s="171">
        <v>43223</v>
      </c>
      <c r="E96" s="212">
        <v>44637</v>
      </c>
      <c r="F96" s="215" t="s">
        <v>758</v>
      </c>
      <c r="G96" s="294">
        <v>0</v>
      </c>
      <c r="H96" s="283">
        <v>0</v>
      </c>
      <c r="I96" s="295">
        <v>0</v>
      </c>
      <c r="J96" s="283">
        <v>0</v>
      </c>
    </row>
    <row r="97" spans="1:10">
      <c r="A97" s="359" t="s">
        <v>18</v>
      </c>
      <c r="B97" s="117" t="s">
        <v>297</v>
      </c>
      <c r="C97" s="119" t="s">
        <v>298</v>
      </c>
      <c r="D97" s="172">
        <v>43229</v>
      </c>
      <c r="E97" s="208">
        <v>44637</v>
      </c>
      <c r="F97" s="158" t="s">
        <v>758</v>
      </c>
      <c r="G97" s="292">
        <v>0</v>
      </c>
      <c r="H97" s="293">
        <v>0</v>
      </c>
      <c r="I97" s="279">
        <v>0</v>
      </c>
      <c r="J97" s="280">
        <v>0</v>
      </c>
    </row>
    <row r="98" spans="1:10">
      <c r="A98" s="360"/>
      <c r="B98" s="123" t="s">
        <v>300</v>
      </c>
      <c r="C98" s="3" t="s">
        <v>301</v>
      </c>
      <c r="D98" s="168">
        <v>43225</v>
      </c>
      <c r="E98" s="211">
        <v>44637</v>
      </c>
      <c r="F98" s="157" t="s">
        <v>759</v>
      </c>
      <c r="G98" s="281">
        <f>$M$4-$M$7+1</f>
        <v>275</v>
      </c>
      <c r="H98" s="282">
        <v>0</v>
      </c>
      <c r="I98" s="281">
        <f>($M$8-$M$5)+1</f>
        <v>90</v>
      </c>
      <c r="J98" s="282">
        <v>0</v>
      </c>
    </row>
    <row r="99" spans="1:10">
      <c r="A99" s="360"/>
      <c r="B99" s="206" t="s">
        <v>303</v>
      </c>
      <c r="C99" s="12" t="s">
        <v>304</v>
      </c>
      <c r="D99" s="207">
        <v>43229</v>
      </c>
      <c r="E99" s="217"/>
      <c r="F99" s="216"/>
      <c r="G99" s="297"/>
      <c r="H99" s="298"/>
      <c r="I99" s="299"/>
      <c r="J99" s="298"/>
    </row>
    <row r="100" spans="1:10">
      <c r="A100" s="360"/>
      <c r="B100" s="123" t="s">
        <v>305</v>
      </c>
      <c r="C100" s="3" t="s">
        <v>306</v>
      </c>
      <c r="D100" s="168">
        <v>43227</v>
      </c>
      <c r="E100" s="211">
        <v>44637</v>
      </c>
      <c r="F100" s="157" t="s">
        <v>759</v>
      </c>
      <c r="G100" s="281">
        <f>$M$4-$M$7+1</f>
        <v>275</v>
      </c>
      <c r="H100" s="282">
        <v>0</v>
      </c>
      <c r="I100" s="281">
        <f>($M$8-$M$5)+1</f>
        <v>90</v>
      </c>
      <c r="J100" s="282">
        <v>0</v>
      </c>
    </row>
    <row r="101" spans="1:10">
      <c r="A101" s="360"/>
      <c r="B101" s="123" t="s">
        <v>308</v>
      </c>
      <c r="C101" s="3" t="s">
        <v>309</v>
      </c>
      <c r="D101" s="168">
        <v>43224</v>
      </c>
      <c r="E101" s="209">
        <v>44637</v>
      </c>
      <c r="F101" s="157" t="s">
        <v>758</v>
      </c>
      <c r="G101" s="287">
        <v>0</v>
      </c>
      <c r="H101" s="282">
        <v>0</v>
      </c>
      <c r="I101" s="281">
        <v>0</v>
      </c>
      <c r="J101" s="282">
        <v>0</v>
      </c>
    </row>
    <row r="102" spans="1:10">
      <c r="A102" s="360"/>
      <c r="B102" s="123" t="s">
        <v>311</v>
      </c>
      <c r="C102" s="3" t="s">
        <v>312</v>
      </c>
      <c r="D102" s="168">
        <v>43222</v>
      </c>
      <c r="E102" s="211">
        <v>44637</v>
      </c>
      <c r="F102" s="157" t="s">
        <v>759</v>
      </c>
      <c r="G102" s="281">
        <f>$M$4-$M$7+1</f>
        <v>275</v>
      </c>
      <c r="H102" s="285">
        <v>0</v>
      </c>
      <c r="I102" s="281">
        <f>($M$8-$M$5)+1</f>
        <v>90</v>
      </c>
      <c r="J102" s="282">
        <v>0</v>
      </c>
    </row>
    <row r="103" spans="1:10">
      <c r="A103" s="360"/>
      <c r="B103" s="123" t="s">
        <v>314</v>
      </c>
      <c r="C103" s="3" t="s">
        <v>315</v>
      </c>
      <c r="D103" s="168">
        <v>43223</v>
      </c>
      <c r="E103" s="209">
        <v>44637</v>
      </c>
      <c r="F103" s="157" t="s">
        <v>758</v>
      </c>
      <c r="G103" s="287">
        <v>0</v>
      </c>
      <c r="H103" s="282">
        <v>0</v>
      </c>
      <c r="I103" s="281">
        <v>0</v>
      </c>
      <c r="J103" s="282">
        <v>0</v>
      </c>
    </row>
    <row r="104" spans="1:10" ht="15.75" thickBot="1">
      <c r="A104" s="361"/>
      <c r="B104" s="124" t="s">
        <v>317</v>
      </c>
      <c r="C104" s="120" t="s">
        <v>318</v>
      </c>
      <c r="D104" s="169">
        <v>43223</v>
      </c>
      <c r="E104" s="212">
        <v>44637</v>
      </c>
      <c r="F104" s="215" t="s">
        <v>758</v>
      </c>
      <c r="G104" s="294">
        <v>0</v>
      </c>
      <c r="H104" s="282">
        <v>0</v>
      </c>
      <c r="I104" s="295">
        <v>0</v>
      </c>
      <c r="J104" s="283">
        <v>0</v>
      </c>
    </row>
    <row r="105" spans="1:10">
      <c r="A105" s="356" t="s">
        <v>19</v>
      </c>
      <c r="B105" s="117" t="s">
        <v>321</v>
      </c>
      <c r="C105" s="119" t="s">
        <v>322</v>
      </c>
      <c r="D105" s="172">
        <v>43226</v>
      </c>
      <c r="E105" s="208">
        <v>44637</v>
      </c>
      <c r="F105" s="158" t="s">
        <v>758</v>
      </c>
      <c r="G105" s="281">
        <v>0</v>
      </c>
      <c r="H105" s="280">
        <v>0</v>
      </c>
      <c r="I105" s="281">
        <v>0</v>
      </c>
      <c r="J105" s="282">
        <v>0</v>
      </c>
    </row>
    <row r="106" spans="1:10">
      <c r="A106" s="357"/>
      <c r="B106" s="123" t="s">
        <v>324</v>
      </c>
      <c r="C106" s="3" t="s">
        <v>325</v>
      </c>
      <c r="D106" s="168">
        <v>43228</v>
      </c>
      <c r="E106" s="211">
        <v>44637</v>
      </c>
      <c r="F106" s="157" t="s">
        <v>759</v>
      </c>
      <c r="G106" s="281">
        <f>$M$4-$M$7+1</f>
        <v>275</v>
      </c>
      <c r="H106" s="282">
        <v>0</v>
      </c>
      <c r="I106" s="281">
        <f>($M$8-$M$5)+1</f>
        <v>90</v>
      </c>
      <c r="J106" s="282">
        <v>0</v>
      </c>
    </row>
    <row r="107" spans="1:10">
      <c r="A107" s="357"/>
      <c r="B107" s="123" t="s">
        <v>327</v>
      </c>
      <c r="C107" s="3" t="s">
        <v>328</v>
      </c>
      <c r="D107" s="168">
        <v>43228</v>
      </c>
      <c r="E107" s="209">
        <v>44637</v>
      </c>
      <c r="F107" s="157" t="s">
        <v>758</v>
      </c>
      <c r="G107" s="287">
        <v>0</v>
      </c>
      <c r="H107" s="282">
        <v>0</v>
      </c>
      <c r="I107" s="281">
        <v>0</v>
      </c>
      <c r="J107" s="282">
        <v>0</v>
      </c>
    </row>
    <row r="108" spans="1:10">
      <c r="A108" s="357"/>
      <c r="B108" s="123" t="s">
        <v>330</v>
      </c>
      <c r="C108" s="3" t="s">
        <v>331</v>
      </c>
      <c r="D108" s="168">
        <v>43363</v>
      </c>
      <c r="E108" s="211">
        <v>44637</v>
      </c>
      <c r="F108" s="157" t="s">
        <v>759</v>
      </c>
      <c r="G108" s="281">
        <f>$M$4-$M$7+1</f>
        <v>275</v>
      </c>
      <c r="H108" s="282">
        <v>0</v>
      </c>
      <c r="I108" s="281">
        <f>($M$8-$M$5)+1</f>
        <v>90</v>
      </c>
      <c r="J108" s="282">
        <v>0</v>
      </c>
    </row>
    <row r="109" spans="1:10">
      <c r="A109" s="357"/>
      <c r="B109" s="123" t="s">
        <v>334</v>
      </c>
      <c r="C109" s="3" t="s">
        <v>335</v>
      </c>
      <c r="D109" s="168">
        <v>43228</v>
      </c>
      <c r="E109" s="211">
        <v>44637</v>
      </c>
      <c r="F109" s="157" t="s">
        <v>759</v>
      </c>
      <c r="G109" s="281">
        <f>$M$4-$M$7+1</f>
        <v>275</v>
      </c>
      <c r="H109" s="282">
        <v>0</v>
      </c>
      <c r="I109" s="281">
        <f>($M$8-$M$5)+1</f>
        <v>90</v>
      </c>
      <c r="J109" s="282">
        <v>0</v>
      </c>
    </row>
    <row r="110" spans="1:10">
      <c r="A110" s="357"/>
      <c r="B110" s="123" t="s">
        <v>337</v>
      </c>
      <c r="C110" s="3" t="s">
        <v>338</v>
      </c>
      <c r="D110" s="168">
        <v>43361</v>
      </c>
      <c r="E110" s="211">
        <v>44637</v>
      </c>
      <c r="F110" s="157" t="s">
        <v>759</v>
      </c>
      <c r="G110" s="281">
        <f>$M$4-$M$7+1</f>
        <v>275</v>
      </c>
      <c r="H110" s="285">
        <v>0</v>
      </c>
      <c r="I110" s="281">
        <f>($M$8-$M$5)+1</f>
        <v>90</v>
      </c>
      <c r="J110" s="282">
        <v>0</v>
      </c>
    </row>
    <row r="111" spans="1:10">
      <c r="A111" s="357"/>
      <c r="B111" s="123" t="s">
        <v>341</v>
      </c>
      <c r="C111" s="3" t="s">
        <v>342</v>
      </c>
      <c r="D111" s="168">
        <v>43362</v>
      </c>
      <c r="E111" s="209">
        <v>44637</v>
      </c>
      <c r="F111" s="157" t="s">
        <v>758</v>
      </c>
      <c r="G111" s="287">
        <v>0</v>
      </c>
      <c r="H111" s="282">
        <v>0</v>
      </c>
      <c r="I111" s="281">
        <v>0</v>
      </c>
      <c r="J111" s="282">
        <v>0</v>
      </c>
    </row>
    <row r="112" spans="1:10" ht="15.75" thickBot="1">
      <c r="A112" s="358"/>
      <c r="B112" s="125" t="s">
        <v>345</v>
      </c>
      <c r="C112" s="202" t="s">
        <v>346</v>
      </c>
      <c r="D112" s="171">
        <v>43369</v>
      </c>
      <c r="E112" s="212">
        <v>44637</v>
      </c>
      <c r="F112" s="215" t="s">
        <v>758</v>
      </c>
      <c r="G112" s="294">
        <v>0</v>
      </c>
      <c r="H112" s="283">
        <v>0</v>
      </c>
      <c r="I112" s="295">
        <v>0</v>
      </c>
      <c r="J112" s="283">
        <v>0</v>
      </c>
    </row>
    <row r="113" spans="1:10">
      <c r="A113" s="356" t="s">
        <v>20</v>
      </c>
      <c r="B113" s="117" t="s">
        <v>350</v>
      </c>
      <c r="C113" s="119" t="s">
        <v>351</v>
      </c>
      <c r="D113" s="172">
        <v>43369</v>
      </c>
      <c r="E113" s="208">
        <v>44637</v>
      </c>
      <c r="F113" s="158" t="s">
        <v>758</v>
      </c>
      <c r="G113" s="292">
        <v>0</v>
      </c>
      <c r="H113" s="293">
        <v>0</v>
      </c>
      <c r="I113" s="279">
        <v>0</v>
      </c>
      <c r="J113" s="280">
        <v>0</v>
      </c>
    </row>
    <row r="114" spans="1:10">
      <c r="A114" s="357"/>
      <c r="B114" s="123" t="s">
        <v>354</v>
      </c>
      <c r="C114" s="3" t="s">
        <v>355</v>
      </c>
      <c r="D114" s="168">
        <v>43370</v>
      </c>
      <c r="E114" s="209">
        <v>44637</v>
      </c>
      <c r="F114" s="157" t="s">
        <v>758</v>
      </c>
      <c r="G114" s="287">
        <v>0</v>
      </c>
      <c r="H114" s="282">
        <v>0</v>
      </c>
      <c r="I114" s="281">
        <v>0</v>
      </c>
      <c r="J114" s="282">
        <v>0</v>
      </c>
    </row>
    <row r="115" spans="1:10">
      <c r="A115" s="357"/>
      <c r="B115" s="123" t="s">
        <v>358</v>
      </c>
      <c r="C115" s="3" t="s">
        <v>359</v>
      </c>
      <c r="D115" s="168">
        <v>43363</v>
      </c>
      <c r="E115" s="211">
        <v>44637</v>
      </c>
      <c r="F115" s="157" t="s">
        <v>759</v>
      </c>
      <c r="G115" s="281">
        <f>$M$4-$M$7+1</f>
        <v>275</v>
      </c>
      <c r="H115" s="282">
        <v>0</v>
      </c>
      <c r="I115" s="281">
        <f>($M$8-$M$5)+1</f>
        <v>90</v>
      </c>
      <c r="J115" s="282">
        <v>0</v>
      </c>
    </row>
    <row r="116" spans="1:10">
      <c r="A116" s="357"/>
      <c r="B116" s="123" t="s">
        <v>362</v>
      </c>
      <c r="C116" s="3" t="s">
        <v>363</v>
      </c>
      <c r="D116" s="168">
        <v>43368</v>
      </c>
      <c r="E116" s="211">
        <v>44637</v>
      </c>
      <c r="F116" s="157" t="s">
        <v>759</v>
      </c>
      <c r="G116" s="281">
        <f>$M$4-$M$7+1</f>
        <v>275</v>
      </c>
      <c r="H116" s="282">
        <v>0</v>
      </c>
      <c r="I116" s="281">
        <f>($M$8-$M$5)+1</f>
        <v>90</v>
      </c>
      <c r="J116" s="282">
        <v>0</v>
      </c>
    </row>
    <row r="117" spans="1:10">
      <c r="A117" s="357"/>
      <c r="B117" s="123" t="s">
        <v>366</v>
      </c>
      <c r="C117" s="3" t="s">
        <v>367</v>
      </c>
      <c r="D117" s="168">
        <v>43368</v>
      </c>
      <c r="E117" s="209">
        <v>44637</v>
      </c>
      <c r="F117" s="157" t="s">
        <v>758</v>
      </c>
      <c r="G117" s="287">
        <v>0</v>
      </c>
      <c r="H117" s="282">
        <v>0</v>
      </c>
      <c r="I117" s="281">
        <v>0</v>
      </c>
      <c r="J117" s="282">
        <f>'Summary of Repair Logs'!J115</f>
        <v>42</v>
      </c>
    </row>
    <row r="118" spans="1:10">
      <c r="A118" s="357"/>
      <c r="B118" s="123" t="s">
        <v>370</v>
      </c>
      <c r="C118" s="3" t="s">
        <v>371</v>
      </c>
      <c r="D118" s="168">
        <v>43370</v>
      </c>
      <c r="E118" s="209">
        <v>44637</v>
      </c>
      <c r="F118" s="157" t="s">
        <v>758</v>
      </c>
      <c r="G118" s="287">
        <v>0</v>
      </c>
      <c r="H118" s="282">
        <v>0</v>
      </c>
      <c r="I118" s="281">
        <v>0</v>
      </c>
      <c r="J118" s="282">
        <v>0</v>
      </c>
    </row>
    <row r="119" spans="1:10">
      <c r="A119" s="357"/>
      <c r="B119" s="123" t="s">
        <v>374</v>
      </c>
      <c r="C119" s="3" t="s">
        <v>375</v>
      </c>
      <c r="D119" s="168">
        <v>43371</v>
      </c>
      <c r="E119" s="209">
        <v>44637</v>
      </c>
      <c r="F119" s="157" t="s">
        <v>758</v>
      </c>
      <c r="G119" s="287">
        <v>0</v>
      </c>
      <c r="H119" s="282">
        <v>0</v>
      </c>
      <c r="I119" s="281">
        <v>0</v>
      </c>
      <c r="J119" s="282">
        <v>0</v>
      </c>
    </row>
    <row r="120" spans="1:10" ht="15.75" thickBot="1">
      <c r="A120" s="358"/>
      <c r="B120" s="125" t="s">
        <v>378</v>
      </c>
      <c r="C120" s="202" t="s">
        <v>379</v>
      </c>
      <c r="D120" s="171">
        <v>43370</v>
      </c>
      <c r="E120" s="212">
        <v>44637</v>
      </c>
      <c r="F120" s="215" t="s">
        <v>758</v>
      </c>
      <c r="G120" s="294">
        <v>0</v>
      </c>
      <c r="H120" s="283">
        <v>0</v>
      </c>
      <c r="I120" s="295">
        <v>0</v>
      </c>
      <c r="J120" s="283">
        <v>0</v>
      </c>
    </row>
    <row r="121" spans="1:10">
      <c r="A121" s="356" t="s">
        <v>21</v>
      </c>
      <c r="B121" s="117" t="s">
        <v>383</v>
      </c>
      <c r="C121" s="119" t="s">
        <v>384</v>
      </c>
      <c r="D121" s="172">
        <v>43368</v>
      </c>
      <c r="E121" s="213">
        <v>44637</v>
      </c>
      <c r="F121" s="158" t="s">
        <v>759</v>
      </c>
      <c r="G121" s="281">
        <f>$M$4-$M$7+1</f>
        <v>275</v>
      </c>
      <c r="H121" s="280">
        <v>0</v>
      </c>
      <c r="I121" s="281">
        <f>($M$8-$M$5)+1</f>
        <v>90</v>
      </c>
      <c r="J121" s="282">
        <v>0</v>
      </c>
    </row>
    <row r="122" spans="1:10">
      <c r="A122" s="357"/>
      <c r="B122" s="123" t="s">
        <v>387</v>
      </c>
      <c r="C122" s="3" t="s">
        <v>388</v>
      </c>
      <c r="D122" s="168">
        <v>43371</v>
      </c>
      <c r="E122" s="211">
        <v>44637</v>
      </c>
      <c r="F122" s="157" t="s">
        <v>759</v>
      </c>
      <c r="G122" s="281">
        <f>$M$4-$M$7+1</f>
        <v>275</v>
      </c>
      <c r="H122" s="282">
        <v>0</v>
      </c>
      <c r="I122" s="281">
        <f>($M$8-$M$5)+1</f>
        <v>90</v>
      </c>
      <c r="J122" s="282">
        <v>0</v>
      </c>
    </row>
    <row r="123" spans="1:10">
      <c r="A123" s="357"/>
      <c r="B123" s="123" t="s">
        <v>391</v>
      </c>
      <c r="C123" s="3" t="s">
        <v>392</v>
      </c>
      <c r="D123" s="168">
        <v>43363</v>
      </c>
      <c r="E123" s="209">
        <v>44637</v>
      </c>
      <c r="F123" s="157" t="s">
        <v>758</v>
      </c>
      <c r="G123" s="287">
        <v>0</v>
      </c>
      <c r="H123" s="282">
        <v>0</v>
      </c>
      <c r="I123" s="281">
        <v>0</v>
      </c>
      <c r="J123" s="282">
        <v>0</v>
      </c>
    </row>
    <row r="124" spans="1:10">
      <c r="A124" s="357"/>
      <c r="B124" s="123" t="s">
        <v>395</v>
      </c>
      <c r="C124" s="3" t="s">
        <v>396</v>
      </c>
      <c r="D124" s="168">
        <v>43361</v>
      </c>
      <c r="E124" s="211">
        <v>44637</v>
      </c>
      <c r="F124" s="157" t="s">
        <v>759</v>
      </c>
      <c r="G124" s="281">
        <f>$M$4-$M$7+1</f>
        <v>275</v>
      </c>
      <c r="H124" s="285">
        <v>0</v>
      </c>
      <c r="I124" s="281">
        <f>($M$8-$M$5)+1</f>
        <v>90</v>
      </c>
      <c r="J124" s="282">
        <v>0</v>
      </c>
    </row>
    <row r="125" spans="1:10">
      <c r="A125" s="357"/>
      <c r="B125" s="123" t="s">
        <v>399</v>
      </c>
      <c r="C125" s="3" t="s">
        <v>400</v>
      </c>
      <c r="D125" s="168">
        <v>43362</v>
      </c>
      <c r="E125" s="211">
        <v>44637</v>
      </c>
      <c r="F125" s="157" t="s">
        <v>759</v>
      </c>
      <c r="G125" s="281">
        <f>$M$4-$M$7+1</f>
        <v>275</v>
      </c>
      <c r="H125" s="282">
        <v>0</v>
      </c>
      <c r="I125" s="281">
        <f>($M$8-$M$5)+1</f>
        <v>90</v>
      </c>
      <c r="J125" s="282">
        <v>0</v>
      </c>
    </row>
    <row r="126" spans="1:10">
      <c r="A126" s="357"/>
      <c r="B126" s="123" t="s">
        <v>403</v>
      </c>
      <c r="C126" s="3" t="s">
        <v>404</v>
      </c>
      <c r="D126" s="168">
        <v>43362</v>
      </c>
      <c r="E126" s="209">
        <v>44637</v>
      </c>
      <c r="F126" s="157" t="s">
        <v>758</v>
      </c>
      <c r="G126" s="287">
        <v>0</v>
      </c>
      <c r="H126" s="282">
        <v>0</v>
      </c>
      <c r="I126" s="281">
        <v>0</v>
      </c>
      <c r="J126" s="282">
        <v>0</v>
      </c>
    </row>
    <row r="127" spans="1:10">
      <c r="A127" s="357"/>
      <c r="B127" s="123" t="s">
        <v>407</v>
      </c>
      <c r="C127" s="3" t="s">
        <v>408</v>
      </c>
      <c r="D127" s="168">
        <v>43369</v>
      </c>
      <c r="E127" s="209">
        <v>44637</v>
      </c>
      <c r="F127" s="157" t="s">
        <v>758</v>
      </c>
      <c r="G127" s="287">
        <v>0</v>
      </c>
      <c r="H127" s="282">
        <v>0</v>
      </c>
      <c r="I127" s="281">
        <v>0</v>
      </c>
      <c r="J127" s="282">
        <f>'Summary of Repair Logs'!J125</f>
        <v>13</v>
      </c>
    </row>
    <row r="128" spans="1:10" ht="15.75" thickBot="1">
      <c r="A128" s="358"/>
      <c r="B128" s="125" t="s">
        <v>411</v>
      </c>
      <c r="C128" s="202" t="s">
        <v>412</v>
      </c>
      <c r="D128" s="171">
        <v>43370</v>
      </c>
      <c r="E128" s="212">
        <v>44637</v>
      </c>
      <c r="F128" s="215" t="s">
        <v>758</v>
      </c>
      <c r="G128" s="294">
        <v>0</v>
      </c>
      <c r="H128" s="283">
        <v>0</v>
      </c>
      <c r="I128" s="295">
        <v>0</v>
      </c>
      <c r="J128" s="283">
        <v>0</v>
      </c>
    </row>
    <row r="129" spans="1:10">
      <c r="A129" s="356" t="s">
        <v>22</v>
      </c>
      <c r="B129" s="117" t="s">
        <v>416</v>
      </c>
      <c r="C129" s="119" t="s">
        <v>417</v>
      </c>
      <c r="D129" s="172">
        <v>43627</v>
      </c>
      <c r="E129" s="208">
        <v>44637</v>
      </c>
      <c r="F129" s="158" t="s">
        <v>758</v>
      </c>
      <c r="G129" s="292">
        <v>0</v>
      </c>
      <c r="H129" s="293">
        <v>0</v>
      </c>
      <c r="I129" s="279">
        <v>0</v>
      </c>
      <c r="J129" s="280">
        <v>0</v>
      </c>
    </row>
    <row r="130" spans="1:10">
      <c r="A130" s="357"/>
      <c r="B130" s="123" t="s">
        <v>420</v>
      </c>
      <c r="C130" s="3" t="s">
        <v>421</v>
      </c>
      <c r="D130" s="168">
        <v>43630</v>
      </c>
      <c r="E130" s="209">
        <v>44637</v>
      </c>
      <c r="F130" s="157" t="s">
        <v>758</v>
      </c>
      <c r="G130" s="287">
        <v>0</v>
      </c>
      <c r="H130" s="282">
        <v>0</v>
      </c>
      <c r="I130" s="281">
        <v>0</v>
      </c>
      <c r="J130" s="282">
        <v>0</v>
      </c>
    </row>
    <row r="131" spans="1:10">
      <c r="A131" s="357"/>
      <c r="B131" s="123" t="s">
        <v>424</v>
      </c>
      <c r="C131" s="3" t="s">
        <v>425</v>
      </c>
      <c r="D131" s="168">
        <v>43628</v>
      </c>
      <c r="E131" s="209">
        <v>44637</v>
      </c>
      <c r="F131" s="157" t="s">
        <v>758</v>
      </c>
      <c r="G131" s="287">
        <v>0</v>
      </c>
      <c r="H131" s="282">
        <f>'Summary of Repair Logs'!I129</f>
        <v>11</v>
      </c>
      <c r="I131" s="281">
        <v>0</v>
      </c>
      <c r="J131" s="282">
        <f>'Summary of Repair Logs'!J129</f>
        <v>22</v>
      </c>
    </row>
    <row r="132" spans="1:10">
      <c r="A132" s="357"/>
      <c r="B132" s="123" t="s">
        <v>428</v>
      </c>
      <c r="C132" s="3" t="s">
        <v>429</v>
      </c>
      <c r="D132" s="168">
        <v>43632</v>
      </c>
      <c r="E132" s="209">
        <v>44637</v>
      </c>
      <c r="F132" s="157" t="s">
        <v>758</v>
      </c>
      <c r="G132" s="287">
        <v>0</v>
      </c>
      <c r="H132" s="282">
        <v>0</v>
      </c>
      <c r="I132" s="281">
        <v>0</v>
      </c>
      <c r="J132" s="282">
        <v>0</v>
      </c>
    </row>
    <row r="133" spans="1:10">
      <c r="A133" s="357"/>
      <c r="B133" s="123" t="s">
        <v>432</v>
      </c>
      <c r="C133" s="3" t="s">
        <v>433</v>
      </c>
      <c r="D133" s="168">
        <v>43631</v>
      </c>
      <c r="E133" s="209">
        <v>44637</v>
      </c>
      <c r="F133" s="157" t="s">
        <v>758</v>
      </c>
      <c r="G133" s="287">
        <v>0</v>
      </c>
      <c r="H133" s="282">
        <v>0</v>
      </c>
      <c r="I133" s="281">
        <v>0</v>
      </c>
      <c r="J133" s="282">
        <v>0</v>
      </c>
    </row>
    <row r="134" spans="1:10">
      <c r="A134" s="357"/>
      <c r="B134" s="123" t="s">
        <v>436</v>
      </c>
      <c r="C134" s="3" t="s">
        <v>437</v>
      </c>
      <c r="D134" s="168">
        <v>43629</v>
      </c>
      <c r="E134" s="209">
        <v>44637</v>
      </c>
      <c r="F134" s="157" t="s">
        <v>758</v>
      </c>
      <c r="G134" s="281">
        <v>0</v>
      </c>
      <c r="H134" s="282">
        <v>0</v>
      </c>
      <c r="I134" s="281">
        <v>0</v>
      </c>
      <c r="J134" s="282">
        <f>'Summary of Repair Logs'!J132</f>
        <v>6</v>
      </c>
    </row>
    <row r="135" spans="1:10">
      <c r="A135" s="357"/>
      <c r="B135" s="123" t="s">
        <v>438</v>
      </c>
      <c r="C135" s="3" t="s">
        <v>439</v>
      </c>
      <c r="D135" s="168">
        <v>43628</v>
      </c>
      <c r="E135" s="209">
        <v>44637</v>
      </c>
      <c r="F135" s="157" t="s">
        <v>758</v>
      </c>
      <c r="G135" s="287">
        <v>0</v>
      </c>
      <c r="H135" s="282">
        <v>0</v>
      </c>
      <c r="I135" s="281">
        <v>0</v>
      </c>
      <c r="J135" s="282">
        <v>0</v>
      </c>
    </row>
    <row r="136" spans="1:10" ht="15.75" thickBot="1">
      <c r="A136" s="358"/>
      <c r="B136" s="125" t="s">
        <v>442</v>
      </c>
      <c r="C136" s="202" t="s">
        <v>443</v>
      </c>
      <c r="D136" s="171">
        <v>43629</v>
      </c>
      <c r="E136" s="212">
        <v>44637</v>
      </c>
      <c r="F136" s="215" t="s">
        <v>758</v>
      </c>
      <c r="G136" s="294">
        <v>0</v>
      </c>
      <c r="H136" s="283">
        <v>0</v>
      </c>
      <c r="I136" s="295">
        <v>0</v>
      </c>
      <c r="J136" s="283">
        <v>0</v>
      </c>
    </row>
    <row r="137" spans="1:10">
      <c r="A137" s="353" t="s">
        <v>23</v>
      </c>
      <c r="B137" s="117" t="s">
        <v>447</v>
      </c>
      <c r="C137" s="119" t="s">
        <v>448</v>
      </c>
      <c r="D137" s="172">
        <v>43629</v>
      </c>
      <c r="E137" s="208">
        <v>44637</v>
      </c>
      <c r="F137" s="158" t="s">
        <v>758</v>
      </c>
      <c r="G137" s="292">
        <v>0</v>
      </c>
      <c r="H137" s="293">
        <v>0</v>
      </c>
      <c r="I137" s="279">
        <v>0</v>
      </c>
      <c r="J137" s="280">
        <v>0</v>
      </c>
    </row>
    <row r="138" spans="1:10">
      <c r="A138" s="354"/>
      <c r="B138" s="123" t="s">
        <v>449</v>
      </c>
      <c r="C138" s="3" t="s">
        <v>450</v>
      </c>
      <c r="D138" s="168">
        <v>43630</v>
      </c>
      <c r="E138" s="209">
        <v>44637</v>
      </c>
      <c r="F138" s="157" t="s">
        <v>758</v>
      </c>
      <c r="G138" s="281">
        <v>0</v>
      </c>
      <c r="H138" s="282">
        <v>0</v>
      </c>
      <c r="I138" s="281">
        <v>0</v>
      </c>
      <c r="J138" s="282">
        <v>0</v>
      </c>
    </row>
    <row r="139" spans="1:10">
      <c r="A139" s="354"/>
      <c r="B139" s="123" t="s">
        <v>453</v>
      </c>
      <c r="C139" s="3" t="s">
        <v>454</v>
      </c>
      <c r="D139" s="168">
        <v>43632</v>
      </c>
      <c r="E139" s="209">
        <v>44637</v>
      </c>
      <c r="F139" s="157" t="s">
        <v>758</v>
      </c>
      <c r="G139" s="287">
        <v>0</v>
      </c>
      <c r="H139" s="293">
        <v>0</v>
      </c>
      <c r="I139" s="281">
        <v>0</v>
      </c>
      <c r="J139" s="282">
        <v>0</v>
      </c>
    </row>
    <row r="140" spans="1:10">
      <c r="A140" s="354"/>
      <c r="B140" s="123" t="s">
        <v>457</v>
      </c>
      <c r="C140" s="3" t="s">
        <v>458</v>
      </c>
      <c r="D140" s="168">
        <v>43631</v>
      </c>
      <c r="E140" s="209">
        <v>44637</v>
      </c>
      <c r="F140" s="157" t="s">
        <v>758</v>
      </c>
      <c r="G140" s="281">
        <v>0</v>
      </c>
      <c r="H140" s="282">
        <v>0</v>
      </c>
      <c r="I140" s="281">
        <v>0</v>
      </c>
      <c r="J140" s="282">
        <v>0</v>
      </c>
    </row>
    <row r="141" spans="1:10">
      <c r="A141" s="354"/>
      <c r="B141" s="123" t="s">
        <v>461</v>
      </c>
      <c r="C141" s="3" t="s">
        <v>462</v>
      </c>
      <c r="D141" s="168">
        <v>43632</v>
      </c>
      <c r="E141" s="209">
        <v>44637</v>
      </c>
      <c r="F141" s="157" t="s">
        <v>758</v>
      </c>
      <c r="G141" s="287">
        <v>0</v>
      </c>
      <c r="H141" s="282">
        <v>0</v>
      </c>
      <c r="I141" s="281">
        <v>0</v>
      </c>
      <c r="J141" s="282">
        <f>'Summary of Repair Logs'!J139</f>
        <v>38</v>
      </c>
    </row>
    <row r="142" spans="1:10">
      <c r="A142" s="354"/>
      <c r="B142" s="123" t="s">
        <v>465</v>
      </c>
      <c r="C142" s="3" t="s">
        <v>466</v>
      </c>
      <c r="D142" s="168">
        <v>43631</v>
      </c>
      <c r="E142" s="209">
        <v>44637</v>
      </c>
      <c r="F142" s="157" t="s">
        <v>758</v>
      </c>
      <c r="G142" s="287">
        <v>0</v>
      </c>
      <c r="H142" s="282">
        <f>'Summary of Repair Logs'!I140</f>
        <v>26</v>
      </c>
      <c r="I142" s="281">
        <v>0</v>
      </c>
      <c r="J142" s="282">
        <v>0</v>
      </c>
    </row>
    <row r="143" spans="1:10">
      <c r="A143" s="354"/>
      <c r="B143" s="123" t="s">
        <v>469</v>
      </c>
      <c r="C143" s="3" t="s">
        <v>470</v>
      </c>
      <c r="D143" s="168">
        <v>43627</v>
      </c>
      <c r="E143" s="209">
        <v>44637</v>
      </c>
      <c r="F143" s="157" t="s">
        <v>758</v>
      </c>
      <c r="G143" s="287">
        <v>0</v>
      </c>
      <c r="H143" s="282">
        <v>0</v>
      </c>
      <c r="I143" s="281">
        <v>0</v>
      </c>
      <c r="J143" s="282">
        <v>0</v>
      </c>
    </row>
    <row r="144" spans="1:10" ht="15.75" thickBot="1">
      <c r="A144" s="355"/>
      <c r="B144" s="125" t="s">
        <v>473</v>
      </c>
      <c r="C144" s="202" t="s">
        <v>474</v>
      </c>
      <c r="D144" s="171">
        <v>43628</v>
      </c>
      <c r="E144" s="212">
        <v>44637</v>
      </c>
      <c r="F144" s="215" t="s">
        <v>758</v>
      </c>
      <c r="G144" s="294">
        <v>0</v>
      </c>
      <c r="H144" s="296">
        <v>0</v>
      </c>
      <c r="I144" s="295">
        <v>0</v>
      </c>
      <c r="J144" s="283">
        <v>0</v>
      </c>
    </row>
    <row r="145" spans="1:10">
      <c r="A145" s="353" t="s">
        <v>24</v>
      </c>
      <c r="B145" s="117" t="s">
        <v>478</v>
      </c>
      <c r="C145" s="119" t="s">
        <v>479</v>
      </c>
      <c r="D145" s="172">
        <v>43627</v>
      </c>
      <c r="E145" s="209">
        <v>44637</v>
      </c>
      <c r="F145" s="157" t="s">
        <v>758</v>
      </c>
      <c r="G145" s="279">
        <v>0</v>
      </c>
      <c r="H145" s="280">
        <v>0</v>
      </c>
      <c r="I145" s="279">
        <v>0</v>
      </c>
      <c r="J145" s="280">
        <v>0</v>
      </c>
    </row>
    <row r="146" spans="1:10">
      <c r="A146" s="354"/>
      <c r="B146" s="123" t="s">
        <v>481</v>
      </c>
      <c r="C146" s="3" t="s">
        <v>482</v>
      </c>
      <c r="D146" s="168">
        <v>43630</v>
      </c>
      <c r="E146" s="209">
        <v>44637</v>
      </c>
      <c r="F146" s="157" t="s">
        <v>758</v>
      </c>
      <c r="G146" s="281">
        <v>0</v>
      </c>
      <c r="H146" s="282">
        <v>0</v>
      </c>
      <c r="I146" s="281">
        <v>0</v>
      </c>
      <c r="J146" s="282">
        <v>0</v>
      </c>
    </row>
    <row r="147" spans="1:10">
      <c r="A147" s="354"/>
      <c r="B147" s="123" t="s">
        <v>485</v>
      </c>
      <c r="C147" s="3" t="s">
        <v>486</v>
      </c>
      <c r="D147" s="168">
        <v>43629</v>
      </c>
      <c r="E147" s="209">
        <v>44637</v>
      </c>
      <c r="F147" s="157" t="s">
        <v>758</v>
      </c>
      <c r="G147" s="281">
        <v>0</v>
      </c>
      <c r="H147" s="293">
        <v>0</v>
      </c>
      <c r="I147" s="281">
        <v>0</v>
      </c>
      <c r="J147" s="282">
        <v>0</v>
      </c>
    </row>
    <row r="148" spans="1:10">
      <c r="A148" s="354"/>
      <c r="B148" s="123" t="s">
        <v>489</v>
      </c>
      <c r="C148" s="3" t="s">
        <v>490</v>
      </c>
      <c r="D148" s="168">
        <v>43628</v>
      </c>
      <c r="E148" s="209">
        <v>44637</v>
      </c>
      <c r="F148" s="157" t="s">
        <v>758</v>
      </c>
      <c r="G148" s="281">
        <v>0</v>
      </c>
      <c r="H148" s="293">
        <v>0</v>
      </c>
      <c r="I148" s="281">
        <v>0</v>
      </c>
      <c r="J148" s="282">
        <v>0</v>
      </c>
    </row>
    <row r="149" spans="1:10">
      <c r="A149" s="354"/>
      <c r="B149" s="206" t="s">
        <v>493</v>
      </c>
      <c r="C149" s="12" t="s">
        <v>494</v>
      </c>
      <c r="D149" s="207">
        <v>43724</v>
      </c>
      <c r="E149" s="217"/>
      <c r="F149" s="216"/>
      <c r="G149" s="299"/>
      <c r="H149" s="300"/>
      <c r="I149" s="299"/>
      <c r="J149" s="298"/>
    </row>
    <row r="150" spans="1:10">
      <c r="A150" s="354"/>
      <c r="B150" s="123" t="s">
        <v>496</v>
      </c>
      <c r="C150" s="3" t="s">
        <v>497</v>
      </c>
      <c r="D150" s="168">
        <v>43721</v>
      </c>
      <c r="E150" s="209">
        <v>44637</v>
      </c>
      <c r="F150" s="157" t="s">
        <v>758</v>
      </c>
      <c r="G150" s="281">
        <v>0</v>
      </c>
      <c r="H150" s="293">
        <v>0</v>
      </c>
      <c r="I150" s="281">
        <v>0</v>
      </c>
      <c r="J150" s="282">
        <v>0</v>
      </c>
    </row>
    <row r="151" spans="1:10">
      <c r="A151" s="354"/>
      <c r="B151" s="123" t="s">
        <v>500</v>
      </c>
      <c r="C151" s="3" t="s">
        <v>501</v>
      </c>
      <c r="D151" s="168">
        <v>43720</v>
      </c>
      <c r="E151" s="209">
        <v>44637</v>
      </c>
      <c r="F151" s="157" t="s">
        <v>758</v>
      </c>
      <c r="G151" s="281">
        <v>0</v>
      </c>
      <c r="H151" s="282">
        <v>0</v>
      </c>
      <c r="I151" s="281">
        <v>0</v>
      </c>
      <c r="J151" s="282">
        <v>0</v>
      </c>
    </row>
    <row r="152" spans="1:10">
      <c r="A152" s="354"/>
      <c r="B152" s="123" t="s">
        <v>504</v>
      </c>
      <c r="C152" s="3" t="s">
        <v>505</v>
      </c>
      <c r="D152" s="168">
        <v>43724</v>
      </c>
      <c r="E152" s="209">
        <v>44637</v>
      </c>
      <c r="F152" s="157" t="s">
        <v>758</v>
      </c>
      <c r="G152" s="281">
        <v>0</v>
      </c>
      <c r="H152" s="293">
        <v>0</v>
      </c>
      <c r="I152" s="281">
        <v>0</v>
      </c>
      <c r="J152" s="282">
        <v>0</v>
      </c>
    </row>
    <row r="153" spans="1:10">
      <c r="A153" s="354"/>
      <c r="B153" s="123" t="s">
        <v>508</v>
      </c>
      <c r="C153" s="3" t="s">
        <v>509</v>
      </c>
      <c r="D153" s="168">
        <v>43722</v>
      </c>
      <c r="E153" s="209">
        <v>44637</v>
      </c>
      <c r="F153" s="157" t="s">
        <v>758</v>
      </c>
      <c r="G153" s="281">
        <v>0</v>
      </c>
      <c r="H153" s="293">
        <v>0</v>
      </c>
      <c r="I153" s="281">
        <v>0</v>
      </c>
      <c r="J153" s="282">
        <v>0</v>
      </c>
    </row>
    <row r="154" spans="1:10" ht="15.75" thickBot="1">
      <c r="A154" s="355"/>
      <c r="B154" s="218" t="s">
        <v>512</v>
      </c>
      <c r="C154" s="219" t="s">
        <v>513</v>
      </c>
      <c r="D154" s="220">
        <v>43724</v>
      </c>
      <c r="E154" s="221"/>
      <c r="F154" s="222"/>
      <c r="G154" s="301"/>
      <c r="H154" s="302"/>
      <c r="I154" s="301"/>
      <c r="J154" s="302"/>
    </row>
    <row r="155" spans="1:10">
      <c r="A155" s="353" t="s">
        <v>25</v>
      </c>
      <c r="B155" s="117" t="s">
        <v>517</v>
      </c>
      <c r="C155" s="119" t="s">
        <v>518</v>
      </c>
      <c r="D155" s="172">
        <v>43724</v>
      </c>
      <c r="E155" s="208">
        <v>44637</v>
      </c>
      <c r="F155" s="158" t="s">
        <v>758</v>
      </c>
      <c r="G155" s="292">
        <v>0</v>
      </c>
      <c r="H155" s="280">
        <v>0</v>
      </c>
      <c r="I155" s="279">
        <v>0</v>
      </c>
      <c r="J155" s="280">
        <v>0</v>
      </c>
    </row>
    <row r="156" spans="1:10">
      <c r="A156" s="354"/>
      <c r="B156" s="123" t="s">
        <v>521</v>
      </c>
      <c r="C156" s="3" t="s">
        <v>522</v>
      </c>
      <c r="D156" s="168">
        <v>43720</v>
      </c>
      <c r="E156" s="209">
        <v>44637</v>
      </c>
      <c r="F156" s="157" t="s">
        <v>758</v>
      </c>
      <c r="G156" s="287">
        <v>0</v>
      </c>
      <c r="H156" s="282">
        <v>0</v>
      </c>
      <c r="I156" s="281">
        <v>0</v>
      </c>
      <c r="J156" s="282">
        <v>0</v>
      </c>
    </row>
    <row r="157" spans="1:10">
      <c r="A157" s="354"/>
      <c r="B157" s="123" t="s">
        <v>524</v>
      </c>
      <c r="C157" s="3" t="s">
        <v>525</v>
      </c>
      <c r="D157" s="168">
        <v>43720</v>
      </c>
      <c r="E157" s="209">
        <v>44637</v>
      </c>
      <c r="F157" s="157" t="s">
        <v>758</v>
      </c>
      <c r="G157" s="287">
        <v>0</v>
      </c>
      <c r="H157" s="282">
        <v>0</v>
      </c>
      <c r="I157" s="281">
        <v>0</v>
      </c>
      <c r="J157" s="282">
        <v>0</v>
      </c>
    </row>
    <row r="158" spans="1:10">
      <c r="A158" s="354"/>
      <c r="B158" s="123" t="s">
        <v>528</v>
      </c>
      <c r="C158" s="3" t="s">
        <v>529</v>
      </c>
      <c r="D158" s="168">
        <v>43719</v>
      </c>
      <c r="E158" s="211">
        <v>44637</v>
      </c>
      <c r="F158" s="157" t="s">
        <v>759</v>
      </c>
      <c r="G158" s="281">
        <f>$M$4-$M$7+1</f>
        <v>275</v>
      </c>
      <c r="H158" s="282">
        <v>0</v>
      </c>
      <c r="I158" s="281">
        <f>($M$8-$M$5)+1</f>
        <v>90</v>
      </c>
      <c r="J158" s="282">
        <v>0</v>
      </c>
    </row>
    <row r="159" spans="1:10">
      <c r="A159" s="354"/>
      <c r="B159" s="123" t="s">
        <v>532</v>
      </c>
      <c r="C159" s="3" t="s">
        <v>533</v>
      </c>
      <c r="D159" s="168">
        <v>43721</v>
      </c>
      <c r="E159" s="209">
        <v>44637</v>
      </c>
      <c r="F159" s="157" t="s">
        <v>758</v>
      </c>
      <c r="G159" s="287">
        <v>0</v>
      </c>
      <c r="H159" s="282">
        <v>0</v>
      </c>
      <c r="I159" s="281">
        <v>0</v>
      </c>
      <c r="J159" s="282">
        <v>0</v>
      </c>
    </row>
    <row r="160" spans="1:10">
      <c r="A160" s="354"/>
      <c r="B160" s="123" t="s">
        <v>536</v>
      </c>
      <c r="C160" s="3" t="s">
        <v>537</v>
      </c>
      <c r="D160" s="168">
        <v>43718</v>
      </c>
      <c r="E160" s="209">
        <v>44637</v>
      </c>
      <c r="F160" s="157" t="s">
        <v>758</v>
      </c>
      <c r="G160" s="287">
        <v>0</v>
      </c>
      <c r="H160" s="282">
        <v>0</v>
      </c>
      <c r="I160" s="281">
        <v>0</v>
      </c>
      <c r="J160" s="282">
        <v>0</v>
      </c>
    </row>
    <row r="161" spans="1:10">
      <c r="A161" s="354"/>
      <c r="B161" s="123" t="s">
        <v>540</v>
      </c>
      <c r="C161" s="3" t="s">
        <v>541</v>
      </c>
      <c r="D161" s="168">
        <v>43722</v>
      </c>
      <c r="E161" s="209">
        <v>44637</v>
      </c>
      <c r="F161" s="157" t="s">
        <v>758</v>
      </c>
      <c r="G161" s="287">
        <v>0</v>
      </c>
      <c r="H161" s="282">
        <v>0</v>
      </c>
      <c r="I161" s="281">
        <v>0</v>
      </c>
      <c r="J161" s="282">
        <v>0</v>
      </c>
    </row>
    <row r="162" spans="1:10" ht="15.75" thickBot="1">
      <c r="A162" s="355"/>
      <c r="B162" s="125" t="s">
        <v>544</v>
      </c>
      <c r="C162" s="202" t="s">
        <v>545</v>
      </c>
      <c r="D162" s="171">
        <v>43723</v>
      </c>
      <c r="E162" s="212">
        <v>44637</v>
      </c>
      <c r="F162" s="215" t="s">
        <v>758</v>
      </c>
      <c r="G162" s="294">
        <v>0</v>
      </c>
      <c r="H162" s="294">
        <v>0</v>
      </c>
      <c r="I162" s="295">
        <v>0</v>
      </c>
      <c r="J162" s="283">
        <v>0</v>
      </c>
    </row>
    <row r="163" spans="1:10">
      <c r="A163" s="353" t="s">
        <v>26</v>
      </c>
      <c r="B163" s="117" t="s">
        <v>549</v>
      </c>
      <c r="C163" s="119" t="s">
        <v>550</v>
      </c>
      <c r="D163" s="172">
        <v>43719</v>
      </c>
      <c r="E163" s="208">
        <v>44637</v>
      </c>
      <c r="F163" s="158" t="s">
        <v>758</v>
      </c>
      <c r="G163" s="279">
        <v>0</v>
      </c>
      <c r="H163" s="280">
        <v>0</v>
      </c>
      <c r="I163" s="279">
        <v>0</v>
      </c>
      <c r="J163" s="280">
        <v>0</v>
      </c>
    </row>
    <row r="164" spans="1:10">
      <c r="A164" s="354"/>
      <c r="B164" s="123" t="s">
        <v>553</v>
      </c>
      <c r="C164" s="3" t="s">
        <v>554</v>
      </c>
      <c r="D164" s="168">
        <v>43719</v>
      </c>
      <c r="E164" s="209">
        <v>44637</v>
      </c>
      <c r="F164" s="157" t="s">
        <v>758</v>
      </c>
      <c r="G164" s="281">
        <v>0</v>
      </c>
      <c r="H164" s="282">
        <v>0</v>
      </c>
      <c r="I164" s="281">
        <v>0</v>
      </c>
      <c r="J164" s="282">
        <v>0</v>
      </c>
    </row>
    <row r="165" spans="1:10">
      <c r="A165" s="354"/>
      <c r="B165" s="123" t="s">
        <v>557</v>
      </c>
      <c r="C165" s="3" t="s">
        <v>558</v>
      </c>
      <c r="D165" s="168">
        <v>43718</v>
      </c>
      <c r="E165" s="209">
        <v>44637</v>
      </c>
      <c r="F165" s="157" t="s">
        <v>758</v>
      </c>
      <c r="G165" s="281">
        <v>0</v>
      </c>
      <c r="H165" s="282">
        <v>0</v>
      </c>
      <c r="I165" s="281">
        <v>0</v>
      </c>
      <c r="J165" s="282">
        <v>0</v>
      </c>
    </row>
    <row r="166" spans="1:10">
      <c r="A166" s="354"/>
      <c r="B166" s="206" t="s">
        <v>561</v>
      </c>
      <c r="C166" s="12" t="s">
        <v>562</v>
      </c>
      <c r="D166" s="207">
        <v>43724</v>
      </c>
      <c r="E166" s="210"/>
      <c r="F166" s="216"/>
      <c r="G166" s="299"/>
      <c r="H166" s="298"/>
      <c r="I166" s="299"/>
      <c r="J166" s="298"/>
    </row>
    <row r="167" spans="1:10">
      <c r="A167" s="354"/>
      <c r="B167" s="123" t="s">
        <v>563</v>
      </c>
      <c r="C167" s="3" t="s">
        <v>564</v>
      </c>
      <c r="D167" s="168">
        <v>43718</v>
      </c>
      <c r="E167" s="211">
        <v>44637</v>
      </c>
      <c r="F167" s="157" t="s">
        <v>759</v>
      </c>
      <c r="G167" s="281">
        <f>$M$4-$M$7+1</f>
        <v>275</v>
      </c>
      <c r="H167" s="282">
        <v>0</v>
      </c>
      <c r="I167" s="281">
        <f>($M$8-$M$5)+1</f>
        <v>90</v>
      </c>
      <c r="J167" s="282">
        <v>0</v>
      </c>
    </row>
    <row r="168" spans="1:10">
      <c r="A168" s="354"/>
      <c r="B168" s="206" t="s">
        <v>567</v>
      </c>
      <c r="C168" s="12" t="s">
        <v>568</v>
      </c>
      <c r="D168" s="207">
        <v>43724</v>
      </c>
      <c r="E168" s="210"/>
      <c r="F168" s="216"/>
      <c r="G168" s="299"/>
      <c r="H168" s="298"/>
      <c r="I168" s="299"/>
      <c r="J168" s="298"/>
    </row>
    <row r="169" spans="1:10">
      <c r="A169" s="354"/>
      <c r="B169" s="123" t="s">
        <v>571</v>
      </c>
      <c r="C169" s="3" t="s">
        <v>572</v>
      </c>
      <c r="D169" s="168">
        <v>43720</v>
      </c>
      <c r="E169" s="209">
        <v>44637</v>
      </c>
      <c r="F169" s="157" t="s">
        <v>758</v>
      </c>
      <c r="G169" s="281">
        <v>0</v>
      </c>
      <c r="H169" s="282">
        <v>0</v>
      </c>
      <c r="I169" s="281">
        <v>0</v>
      </c>
      <c r="J169" s="282">
        <v>0</v>
      </c>
    </row>
    <row r="170" spans="1:10">
      <c r="A170" s="354"/>
      <c r="B170" s="123" t="s">
        <v>575</v>
      </c>
      <c r="C170" s="3" t="s">
        <v>576</v>
      </c>
      <c r="D170" s="168">
        <v>43724</v>
      </c>
      <c r="E170" s="209">
        <v>44637</v>
      </c>
      <c r="F170" s="157" t="s">
        <v>758</v>
      </c>
      <c r="G170" s="281">
        <v>0</v>
      </c>
      <c r="H170" s="282">
        <v>0</v>
      </c>
      <c r="I170" s="281">
        <v>0</v>
      </c>
      <c r="J170" s="282">
        <v>0</v>
      </c>
    </row>
    <row r="171" spans="1:10" ht="15.75" thickBot="1">
      <c r="A171" s="355"/>
      <c r="B171" s="124" t="s">
        <v>579</v>
      </c>
      <c r="C171" s="120" t="s">
        <v>580</v>
      </c>
      <c r="D171" s="169">
        <v>43722</v>
      </c>
      <c r="E171" s="212">
        <v>44637</v>
      </c>
      <c r="F171" s="215" t="s">
        <v>758</v>
      </c>
      <c r="G171" s="295">
        <v>0</v>
      </c>
      <c r="H171" s="283">
        <v>0</v>
      </c>
      <c r="I171" s="295">
        <v>0</v>
      </c>
      <c r="J171" s="283">
        <v>0</v>
      </c>
    </row>
    <row r="172" spans="1:10">
      <c r="G172" s="223"/>
    </row>
    <row r="174" spans="1:10">
      <c r="H174" s="159" t="s">
        <v>821</v>
      </c>
      <c r="I174" s="13"/>
      <c r="J174" s="13"/>
    </row>
    <row r="175" spans="1:10">
      <c r="G175" s="1"/>
      <c r="H175" s="6"/>
      <c r="I175" s="160" t="s">
        <v>733</v>
      </c>
      <c r="J175" s="160" t="s">
        <v>734</v>
      </c>
    </row>
    <row r="176" spans="1:10">
      <c r="H176" s="161" t="s">
        <v>735</v>
      </c>
      <c r="I176" s="160">
        <f>COUNTIF(F4:F171,"FAIL")</f>
        <v>45</v>
      </c>
      <c r="J176" s="162">
        <f>I176/I180</f>
        <v>0.27607361963190186</v>
      </c>
    </row>
    <row r="177" spans="8:10">
      <c r="H177" s="161" t="s">
        <v>736</v>
      </c>
      <c r="I177" s="160">
        <f>COUNTIF(F4:F171, "PASS")</f>
        <v>118</v>
      </c>
      <c r="J177" s="162">
        <f>I177/I180</f>
        <v>0.7239263803680982</v>
      </c>
    </row>
    <row r="178" spans="8:10">
      <c r="H178" s="13"/>
      <c r="I178" s="13"/>
      <c r="J178" s="13"/>
    </row>
    <row r="179" spans="8:10" ht="15.75" thickBot="1">
      <c r="H179" s="13"/>
      <c r="I179" s="163"/>
      <c r="J179" s="13"/>
    </row>
    <row r="180" spans="8:10" ht="16.5" thickTop="1" thickBot="1">
      <c r="H180" s="164" t="s">
        <v>737</v>
      </c>
      <c r="I180" s="163">
        <f>I176+I177</f>
        <v>163</v>
      </c>
      <c r="J180" s="13"/>
    </row>
    <row r="181" spans="8:10" ht="15.75" thickTop="1"/>
  </sheetData>
  <mergeCells count="31">
    <mergeCell ref="A163:A171"/>
    <mergeCell ref="E2:E3"/>
    <mergeCell ref="A121:A128"/>
    <mergeCell ref="A129:A136"/>
    <mergeCell ref="A137:A144"/>
    <mergeCell ref="A145:A154"/>
    <mergeCell ref="A155:A162"/>
    <mergeCell ref="A82:A88"/>
    <mergeCell ref="A89:A96"/>
    <mergeCell ref="A97:A104"/>
    <mergeCell ref="A105:A112"/>
    <mergeCell ref="A113:A120"/>
    <mergeCell ref="A42:A47"/>
    <mergeCell ref="A48:A52"/>
    <mergeCell ref="A53:A60"/>
    <mergeCell ref="A61:A71"/>
    <mergeCell ref="A72:A81"/>
    <mergeCell ref="A4:A13"/>
    <mergeCell ref="A14:A23"/>
    <mergeCell ref="A24:A32"/>
    <mergeCell ref="A33:A41"/>
    <mergeCell ref="B1:D1"/>
    <mergeCell ref="G1:G3"/>
    <mergeCell ref="H1:H3"/>
    <mergeCell ref="I1:I3"/>
    <mergeCell ref="J1:J3"/>
    <mergeCell ref="B2:B3"/>
    <mergeCell ref="C2:C3"/>
    <mergeCell ref="D2:D3"/>
    <mergeCell ref="E1:F1"/>
    <mergeCell ref="F2:F3"/>
  </mergeCells>
  <conditionalFormatting sqref="C4:C13">
    <cfRule type="duplicateValues" dxfId="62" priority="21"/>
  </conditionalFormatting>
  <conditionalFormatting sqref="C14:C23">
    <cfRule type="duplicateValues" dxfId="61" priority="20"/>
  </conditionalFormatting>
  <conditionalFormatting sqref="C24:C32">
    <cfRule type="duplicateValues" dxfId="60" priority="19"/>
  </conditionalFormatting>
  <conditionalFormatting sqref="C33:C41">
    <cfRule type="duplicateValues" dxfId="59" priority="18"/>
  </conditionalFormatting>
  <conditionalFormatting sqref="C42:C47">
    <cfRule type="duplicateValues" dxfId="58" priority="17"/>
  </conditionalFormatting>
  <conditionalFormatting sqref="C48:C52">
    <cfRule type="duplicateValues" dxfId="57" priority="16"/>
  </conditionalFormatting>
  <conditionalFormatting sqref="C53:C60">
    <cfRule type="duplicateValues" dxfId="56" priority="15"/>
  </conditionalFormatting>
  <conditionalFormatting sqref="C61:C71">
    <cfRule type="duplicateValues" dxfId="55" priority="14"/>
  </conditionalFormatting>
  <conditionalFormatting sqref="C72:C81">
    <cfRule type="duplicateValues" dxfId="54" priority="13"/>
  </conditionalFormatting>
  <conditionalFormatting sqref="C82:C86 C88">
    <cfRule type="duplicateValues" dxfId="53" priority="12"/>
  </conditionalFormatting>
  <conditionalFormatting sqref="C87">
    <cfRule type="duplicateValues" dxfId="52" priority="11"/>
  </conditionalFormatting>
  <conditionalFormatting sqref="C89:C96">
    <cfRule type="duplicateValues" dxfId="51" priority="10"/>
  </conditionalFormatting>
  <conditionalFormatting sqref="C97:C104">
    <cfRule type="duplicateValues" dxfId="50" priority="9"/>
  </conditionalFormatting>
  <conditionalFormatting sqref="C105:C112">
    <cfRule type="duplicateValues" dxfId="49" priority="8"/>
  </conditionalFormatting>
  <conditionalFormatting sqref="C113:C120">
    <cfRule type="duplicateValues" dxfId="48" priority="7"/>
  </conditionalFormatting>
  <conditionalFormatting sqref="C121:C128">
    <cfRule type="duplicateValues" dxfId="47" priority="6"/>
  </conditionalFormatting>
  <conditionalFormatting sqref="C129:C136">
    <cfRule type="duplicateValues" dxfId="46" priority="5"/>
  </conditionalFormatting>
  <conditionalFormatting sqref="C137:C144">
    <cfRule type="duplicateValues" dxfId="45" priority="4"/>
  </conditionalFormatting>
  <conditionalFormatting sqref="C145:C154">
    <cfRule type="duplicateValues" dxfId="44" priority="3"/>
  </conditionalFormatting>
  <conditionalFormatting sqref="C155:C162">
    <cfRule type="duplicateValues" dxfId="43" priority="2"/>
  </conditionalFormatting>
  <conditionalFormatting sqref="C163:C171">
    <cfRule type="duplicateValues" dxfId="42" priority="1"/>
  </conditionalFormatting>
  <pageMargins left="0.7" right="0.7" top="0.75" bottom="0.75" header="0.3" footer="0.3"/>
  <pageSetup orientation="portrait"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75FA9-3561-436A-AEFF-AB5C8BDFB3F9}">
  <dimension ref="B2:P41"/>
  <sheetViews>
    <sheetView topLeftCell="A8" workbookViewId="0">
      <selection sqref="A1:J1"/>
    </sheetView>
  </sheetViews>
  <sheetFormatPr defaultRowHeight="15"/>
  <cols>
    <col min="2" max="2" width="60.5703125" bestFit="1" customWidth="1"/>
    <col min="3" max="3" width="18.42578125" bestFit="1" customWidth="1"/>
    <col min="4" max="4" width="12.42578125" bestFit="1" customWidth="1"/>
    <col min="5" max="5" width="12.5703125" customWidth="1"/>
    <col min="6" max="6" width="7.42578125" customWidth="1"/>
    <col min="7" max="7" width="6.42578125" customWidth="1"/>
    <col min="8" max="8" width="60.5703125" bestFit="1" customWidth="1"/>
    <col min="9" max="9" width="18.42578125" bestFit="1" customWidth="1"/>
    <col min="10" max="10" width="12.42578125" bestFit="1" customWidth="1"/>
    <col min="11" max="11" width="12.5703125" customWidth="1"/>
    <col min="12" max="12" width="5" customWidth="1"/>
    <col min="13" max="13" width="60.5703125" bestFit="1" customWidth="1"/>
    <col min="14" max="14" width="18.42578125" bestFit="1" customWidth="1"/>
    <col min="15" max="15" width="12.42578125" bestFit="1" customWidth="1"/>
    <col min="16" max="16" width="12.5703125" customWidth="1"/>
  </cols>
  <sheetData>
    <row r="2" spans="2:16">
      <c r="B2" s="381" t="s">
        <v>744</v>
      </c>
      <c r="C2" s="381"/>
      <c r="D2" s="381"/>
      <c r="E2" s="381"/>
      <c r="H2" s="381" t="s">
        <v>654</v>
      </c>
      <c r="I2" s="381"/>
      <c r="J2" s="381"/>
      <c r="K2" s="381"/>
      <c r="M2" s="381" t="s">
        <v>742</v>
      </c>
      <c r="N2" s="381"/>
      <c r="O2" s="381"/>
      <c r="P2" s="381"/>
    </row>
    <row r="3" spans="2:16" hidden="1">
      <c r="B3" s="52"/>
      <c r="C3" s="52"/>
      <c r="D3" s="52"/>
      <c r="E3" s="52"/>
      <c r="H3" s="52"/>
      <c r="I3" s="52"/>
      <c r="J3" s="52"/>
      <c r="K3" s="52"/>
      <c r="M3" s="52"/>
      <c r="N3" s="52"/>
      <c r="O3" s="52"/>
      <c r="P3" s="52"/>
    </row>
    <row r="4" spans="2:16">
      <c r="B4" s="377" t="s">
        <v>655</v>
      </c>
      <c r="C4" s="378"/>
      <c r="D4" s="378"/>
      <c r="E4" s="379"/>
      <c r="F4" s="1"/>
      <c r="G4" s="1"/>
      <c r="H4" s="377" t="s">
        <v>655</v>
      </c>
      <c r="I4" s="378"/>
      <c r="J4" s="378"/>
      <c r="K4" s="379"/>
      <c r="L4" s="2"/>
      <c r="M4" s="377" t="s">
        <v>655</v>
      </c>
      <c r="N4" s="378"/>
      <c r="O4" s="378"/>
      <c r="P4" s="379"/>
    </row>
    <row r="5" spans="2:16">
      <c r="B5" s="58" t="s">
        <v>656</v>
      </c>
      <c r="C5" s="58" t="s">
        <v>657</v>
      </c>
      <c r="D5" s="58" t="s">
        <v>658</v>
      </c>
      <c r="E5" s="59">
        <v>4.5600000000000002E-2</v>
      </c>
      <c r="H5" s="58" t="s">
        <v>656</v>
      </c>
      <c r="I5" s="58" t="s">
        <v>657</v>
      </c>
      <c r="J5" s="58" t="s">
        <v>658</v>
      </c>
      <c r="K5" s="59">
        <v>4.5600000000000002E-2</v>
      </c>
      <c r="L5" s="4"/>
      <c r="M5" s="58" t="s">
        <v>656</v>
      </c>
      <c r="N5" s="58" t="s">
        <v>657</v>
      </c>
      <c r="O5" s="58" t="s">
        <v>658</v>
      </c>
      <c r="P5" s="59">
        <v>4.5600000000000002E-2</v>
      </c>
    </row>
    <row r="6" spans="2:16">
      <c r="B6" s="58" t="s">
        <v>659</v>
      </c>
      <c r="C6" s="58" t="s">
        <v>660</v>
      </c>
      <c r="D6" s="58"/>
      <c r="E6" s="61">
        <f>'Project Technology Days '!S167</f>
        <v>864300</v>
      </c>
      <c r="H6" s="58" t="s">
        <v>659</v>
      </c>
      <c r="I6" s="58" t="s">
        <v>660</v>
      </c>
      <c r="J6" s="58"/>
      <c r="K6" s="61">
        <f>'Project Technology Days '!Q167</f>
        <v>656700</v>
      </c>
      <c r="M6" s="58" t="s">
        <v>659</v>
      </c>
      <c r="N6" s="58" t="s">
        <v>660</v>
      </c>
      <c r="O6" s="58"/>
      <c r="P6" s="61">
        <f>'Project Technology Days '!R167</f>
        <v>207600</v>
      </c>
    </row>
    <row r="7" spans="2:16">
      <c r="B7" s="58" t="s">
        <v>661</v>
      </c>
      <c r="C7" s="58" t="s">
        <v>662</v>
      </c>
      <c r="D7" s="58" t="s">
        <v>663</v>
      </c>
      <c r="E7" s="62">
        <v>4.0000000000000002E-4</v>
      </c>
      <c r="H7" s="58" t="s">
        <v>661</v>
      </c>
      <c r="I7" s="58" t="s">
        <v>662</v>
      </c>
      <c r="J7" s="58" t="s">
        <v>663</v>
      </c>
      <c r="K7" s="62">
        <v>4.0000000000000002E-4</v>
      </c>
      <c r="M7" s="58" t="s">
        <v>661</v>
      </c>
      <c r="N7" s="58" t="s">
        <v>662</v>
      </c>
      <c r="O7" s="58" t="s">
        <v>663</v>
      </c>
      <c r="P7" s="62">
        <v>4.0000000000000002E-4</v>
      </c>
    </row>
    <row r="8" spans="2:16" ht="29.25">
      <c r="B8" s="63" t="s">
        <v>664</v>
      </c>
      <c r="C8" s="58" t="s">
        <v>665</v>
      </c>
      <c r="D8" s="58" t="s">
        <v>666</v>
      </c>
      <c r="E8" s="58">
        <v>7.5</v>
      </c>
      <c r="H8" s="63" t="s">
        <v>664</v>
      </c>
      <c r="I8" s="58" t="s">
        <v>665</v>
      </c>
      <c r="J8" s="58" t="s">
        <v>666</v>
      </c>
      <c r="K8" s="58">
        <v>7.5</v>
      </c>
      <c r="M8" s="63" t="s">
        <v>664</v>
      </c>
      <c r="N8" s="58" t="s">
        <v>665</v>
      </c>
      <c r="O8" s="58" t="s">
        <v>666</v>
      </c>
      <c r="P8" s="58">
        <v>7.5</v>
      </c>
    </row>
    <row r="9" spans="2:16" ht="29.25">
      <c r="B9" s="63" t="s">
        <v>667</v>
      </c>
      <c r="C9" s="58" t="s">
        <v>668</v>
      </c>
      <c r="D9" s="58" t="s">
        <v>666</v>
      </c>
      <c r="E9" s="58">
        <v>0</v>
      </c>
      <c r="H9" s="63" t="s">
        <v>667</v>
      </c>
      <c r="I9" s="58" t="s">
        <v>668</v>
      </c>
      <c r="J9" s="58" t="s">
        <v>666</v>
      </c>
      <c r="K9" s="58">
        <v>0</v>
      </c>
      <c r="M9" s="63" t="s">
        <v>667</v>
      </c>
      <c r="N9" s="58" t="s">
        <v>668</v>
      </c>
      <c r="O9" s="58" t="s">
        <v>666</v>
      </c>
      <c r="P9" s="58">
        <v>0</v>
      </c>
    </row>
    <row r="10" spans="2:16">
      <c r="B10" s="58" t="s">
        <v>669</v>
      </c>
      <c r="C10" s="58" t="s">
        <v>670</v>
      </c>
      <c r="D10" s="58" t="s">
        <v>671</v>
      </c>
      <c r="E10" s="64">
        <f>(1-E5)*E6*E7*(E8+E9)</f>
        <v>2474.6637599999999</v>
      </c>
      <c r="H10" s="58" t="s">
        <v>669</v>
      </c>
      <c r="I10" s="58" t="s">
        <v>670</v>
      </c>
      <c r="J10" s="58" t="s">
        <v>671</v>
      </c>
      <c r="K10" s="64">
        <f>(1-K5)*K6*K7*(K8+K9)</f>
        <v>1880.2634400000002</v>
      </c>
      <c r="M10" s="58" t="s">
        <v>669</v>
      </c>
      <c r="N10" s="58" t="s">
        <v>670</v>
      </c>
      <c r="O10" s="58" t="s">
        <v>671</v>
      </c>
      <c r="P10" s="64">
        <f>(1-P5)*P6*P7*(P8+P9)</f>
        <v>594.40031999999997</v>
      </c>
    </row>
    <row r="11" spans="2:16">
      <c r="B11" s="52"/>
      <c r="C11" s="52"/>
      <c r="D11" s="52"/>
      <c r="E11" s="52"/>
      <c r="H11" s="52"/>
      <c r="I11" s="52"/>
      <c r="J11" s="52"/>
      <c r="K11" s="52"/>
      <c r="M11" s="52"/>
      <c r="N11" s="52"/>
      <c r="O11" s="52"/>
      <c r="P11" s="52"/>
    </row>
    <row r="12" spans="2:16">
      <c r="B12" s="377" t="s">
        <v>672</v>
      </c>
      <c r="C12" s="378"/>
      <c r="D12" s="378"/>
      <c r="E12" s="379"/>
      <c r="H12" s="377" t="s">
        <v>672</v>
      </c>
      <c r="I12" s="378"/>
      <c r="J12" s="378"/>
      <c r="K12" s="379"/>
      <c r="M12" s="377" t="s">
        <v>672</v>
      </c>
      <c r="N12" s="378"/>
      <c r="O12" s="378"/>
      <c r="P12" s="379"/>
    </row>
    <row r="13" spans="2:16">
      <c r="B13" s="58" t="s">
        <v>673</v>
      </c>
      <c r="C13" s="58" t="s">
        <v>657</v>
      </c>
      <c r="D13" s="58" t="s">
        <v>658</v>
      </c>
      <c r="E13" s="58">
        <f>E5</f>
        <v>4.5600000000000002E-2</v>
      </c>
      <c r="H13" s="58" t="s">
        <v>673</v>
      </c>
      <c r="I13" s="58" t="s">
        <v>657</v>
      </c>
      <c r="J13" s="58" t="s">
        <v>658</v>
      </c>
      <c r="K13" s="58">
        <f>K5</f>
        <v>4.5600000000000002E-2</v>
      </c>
      <c r="M13" s="58" t="s">
        <v>673</v>
      </c>
      <c r="N13" s="58" t="s">
        <v>657</v>
      </c>
      <c r="O13" s="58" t="s">
        <v>658</v>
      </c>
      <c r="P13" s="58">
        <f>P5</f>
        <v>4.5600000000000002E-2</v>
      </c>
    </row>
    <row r="14" spans="2:16">
      <c r="B14" s="58" t="s">
        <v>659</v>
      </c>
      <c r="C14" s="58" t="s">
        <v>660</v>
      </c>
      <c r="D14" s="58"/>
      <c r="E14" s="61">
        <f>E6</f>
        <v>864300</v>
      </c>
      <c r="H14" s="58" t="s">
        <v>659</v>
      </c>
      <c r="I14" s="58" t="s">
        <v>660</v>
      </c>
      <c r="J14" s="58"/>
      <c r="K14" s="61">
        <f>K6</f>
        <v>656700</v>
      </c>
      <c r="M14" s="58" t="s">
        <v>659</v>
      </c>
      <c r="N14" s="58" t="s">
        <v>660</v>
      </c>
      <c r="O14" s="58"/>
      <c r="P14" s="61">
        <f>P6</f>
        <v>207600</v>
      </c>
    </row>
    <row r="15" spans="2:16">
      <c r="B15" s="58" t="s">
        <v>674</v>
      </c>
      <c r="C15" s="58" t="s">
        <v>675</v>
      </c>
      <c r="D15" s="58" t="s">
        <v>663</v>
      </c>
      <c r="E15" s="62">
        <f>E7</f>
        <v>4.0000000000000002E-4</v>
      </c>
      <c r="H15" s="58" t="s">
        <v>674</v>
      </c>
      <c r="I15" s="58" t="s">
        <v>675</v>
      </c>
      <c r="J15" s="58" t="s">
        <v>663</v>
      </c>
      <c r="K15" s="62">
        <f>K7</f>
        <v>4.0000000000000002E-4</v>
      </c>
      <c r="M15" s="58" t="s">
        <v>674</v>
      </c>
      <c r="N15" s="58" t="s">
        <v>675</v>
      </c>
      <c r="O15" s="58" t="s">
        <v>663</v>
      </c>
      <c r="P15" s="62">
        <f>P7</f>
        <v>4.0000000000000002E-4</v>
      </c>
    </row>
    <row r="16" spans="2:16">
      <c r="B16" s="58" t="s">
        <v>676</v>
      </c>
      <c r="C16" s="58" t="s">
        <v>890</v>
      </c>
      <c r="D16" s="58" t="s">
        <v>666</v>
      </c>
      <c r="E16" s="58">
        <v>0</v>
      </c>
      <c r="H16" s="58" t="s">
        <v>676</v>
      </c>
      <c r="I16" s="58" t="s">
        <v>890</v>
      </c>
      <c r="J16" s="58" t="s">
        <v>666</v>
      </c>
      <c r="K16" s="58">
        <v>0</v>
      </c>
      <c r="M16" s="58" t="s">
        <v>676</v>
      </c>
      <c r="N16" s="58" t="s">
        <v>890</v>
      </c>
      <c r="O16" s="58" t="s">
        <v>666</v>
      </c>
      <c r="P16" s="58">
        <v>0</v>
      </c>
    </row>
    <row r="17" spans="2:16">
      <c r="B17" s="58" t="s">
        <v>677</v>
      </c>
      <c r="C17" s="58" t="s">
        <v>678</v>
      </c>
      <c r="D17" s="58" t="s">
        <v>666</v>
      </c>
      <c r="E17" s="64">
        <v>0</v>
      </c>
      <c r="H17" s="58" t="s">
        <v>677</v>
      </c>
      <c r="I17" s="58" t="s">
        <v>678</v>
      </c>
      <c r="J17" s="58" t="s">
        <v>666</v>
      </c>
      <c r="K17" s="64">
        <v>0</v>
      </c>
      <c r="M17" s="58" t="s">
        <v>677</v>
      </c>
      <c r="N17" s="58" t="s">
        <v>678</v>
      </c>
      <c r="O17" s="58" t="s">
        <v>666</v>
      </c>
      <c r="P17" s="64">
        <v>0</v>
      </c>
    </row>
    <row r="18" spans="2:16">
      <c r="B18" s="58" t="s">
        <v>679</v>
      </c>
      <c r="C18" s="58" t="s">
        <v>680</v>
      </c>
      <c r="D18" s="58" t="s">
        <v>671</v>
      </c>
      <c r="E18" s="65">
        <f>(1-E13)*E14*E15*(E16+E17)</f>
        <v>0</v>
      </c>
      <c r="H18" s="58" t="s">
        <v>679</v>
      </c>
      <c r="I18" s="58" t="s">
        <v>680</v>
      </c>
      <c r="J18" s="58" t="s">
        <v>671</v>
      </c>
      <c r="K18" s="65">
        <f>(1-K13)*K14*K15*(K16+K17)</f>
        <v>0</v>
      </c>
      <c r="M18" s="58" t="s">
        <v>679</v>
      </c>
      <c r="N18" s="58" t="s">
        <v>680</v>
      </c>
      <c r="O18" s="58" t="s">
        <v>671</v>
      </c>
      <c r="P18" s="65">
        <f>(1-P13)*P14*P15*(P16+P17)</f>
        <v>0</v>
      </c>
    </row>
    <row r="19" spans="2:16">
      <c r="B19" s="52"/>
      <c r="C19" s="52"/>
      <c r="D19" s="52"/>
      <c r="E19" s="52"/>
      <c r="H19" s="52"/>
      <c r="I19" s="52"/>
      <c r="J19" s="52"/>
      <c r="K19" s="52"/>
      <c r="M19" s="52"/>
      <c r="N19" s="52"/>
      <c r="O19" s="52"/>
      <c r="P19" s="52"/>
    </row>
    <row r="20" spans="2:16">
      <c r="B20" s="377" t="s">
        <v>681</v>
      </c>
      <c r="C20" s="378"/>
      <c r="D20" s="378"/>
      <c r="E20" s="379"/>
      <c r="H20" s="377" t="s">
        <v>681</v>
      </c>
      <c r="I20" s="378"/>
      <c r="J20" s="378"/>
      <c r="K20" s="379"/>
      <c r="M20" s="377" t="s">
        <v>681</v>
      </c>
      <c r="N20" s="378"/>
      <c r="O20" s="378"/>
      <c r="P20" s="379"/>
    </row>
    <row r="21" spans="2:16">
      <c r="B21" s="63" t="s">
        <v>682</v>
      </c>
      <c r="C21" s="58" t="s">
        <v>682</v>
      </c>
      <c r="D21" s="58" t="s">
        <v>683</v>
      </c>
      <c r="E21" s="66">
        <v>0.89</v>
      </c>
      <c r="H21" s="63" t="s">
        <v>682</v>
      </c>
      <c r="I21" s="58" t="s">
        <v>682</v>
      </c>
      <c r="J21" s="58" t="s">
        <v>683</v>
      </c>
      <c r="K21" s="66">
        <v>0.89</v>
      </c>
      <c r="M21" s="63" t="s">
        <v>682</v>
      </c>
      <c r="N21" s="58" t="s">
        <v>682</v>
      </c>
      <c r="O21" s="58" t="s">
        <v>683</v>
      </c>
      <c r="P21" s="66">
        <v>0.89</v>
      </c>
    </row>
    <row r="22" spans="2:16">
      <c r="B22" s="58" t="s">
        <v>684</v>
      </c>
      <c r="C22" s="58" t="s">
        <v>685</v>
      </c>
      <c r="D22" s="58" t="s">
        <v>686</v>
      </c>
      <c r="E22" s="58">
        <v>112</v>
      </c>
      <c r="H22" s="58" t="s">
        <v>684</v>
      </c>
      <c r="I22" s="58" t="s">
        <v>685</v>
      </c>
      <c r="J22" s="58" t="s">
        <v>686</v>
      </c>
      <c r="K22" s="58">
        <v>112</v>
      </c>
      <c r="M22" s="58" t="s">
        <v>684</v>
      </c>
      <c r="N22" s="58" t="s">
        <v>685</v>
      </c>
      <c r="O22" s="58" t="s">
        <v>686</v>
      </c>
      <c r="P22" s="58">
        <v>112</v>
      </c>
    </row>
    <row r="23" spans="2:16">
      <c r="B23" s="58" t="s">
        <v>687</v>
      </c>
      <c r="C23" s="58" t="s">
        <v>688</v>
      </c>
      <c r="D23" s="58" t="s">
        <v>689</v>
      </c>
      <c r="E23" s="58">
        <v>9.4600000000000009</v>
      </c>
      <c r="H23" s="58" t="s">
        <v>687</v>
      </c>
      <c r="I23" s="58" t="s">
        <v>688</v>
      </c>
      <c r="J23" s="58" t="s">
        <v>689</v>
      </c>
      <c r="K23" s="58">
        <v>9.4600000000000009</v>
      </c>
      <c r="M23" s="58" t="s">
        <v>687</v>
      </c>
      <c r="N23" s="58" t="s">
        <v>688</v>
      </c>
      <c r="O23" s="58" t="s">
        <v>689</v>
      </c>
      <c r="P23" s="58">
        <v>9.4600000000000009</v>
      </c>
    </row>
    <row r="24" spans="2:16">
      <c r="B24" s="58" t="s">
        <v>690</v>
      </c>
      <c r="C24" s="58" t="s">
        <v>691</v>
      </c>
      <c r="D24" s="58" t="s">
        <v>692</v>
      </c>
      <c r="E24" s="58">
        <v>1.5599999999999999E-2</v>
      </c>
      <c r="H24" s="58" t="s">
        <v>690</v>
      </c>
      <c r="I24" s="58" t="s">
        <v>691</v>
      </c>
      <c r="J24" s="58" t="s">
        <v>692</v>
      </c>
      <c r="K24" s="58">
        <v>1.5599999999999999E-2</v>
      </c>
      <c r="M24" s="58" t="s">
        <v>690</v>
      </c>
      <c r="N24" s="58" t="s">
        <v>691</v>
      </c>
      <c r="O24" s="58" t="s">
        <v>692</v>
      </c>
      <c r="P24" s="58">
        <v>1.5599999999999999E-2</v>
      </c>
    </row>
    <row r="25" spans="2:16">
      <c r="B25" s="52"/>
      <c r="C25" s="52"/>
      <c r="D25" s="52"/>
      <c r="E25" s="52"/>
      <c r="H25" s="52"/>
      <c r="I25" s="52"/>
      <c r="J25" s="52"/>
      <c r="K25" s="52"/>
      <c r="M25" s="52"/>
      <c r="N25" s="52"/>
      <c r="O25" s="52"/>
      <c r="P25" s="52"/>
    </row>
    <row r="26" spans="2:16">
      <c r="B26" s="377" t="s">
        <v>693</v>
      </c>
      <c r="C26" s="378"/>
      <c r="D26" s="378"/>
      <c r="E26" s="379"/>
      <c r="H26" s="377" t="s">
        <v>693</v>
      </c>
      <c r="I26" s="378"/>
      <c r="J26" s="378"/>
      <c r="K26" s="379"/>
      <c r="M26" s="377" t="s">
        <v>693</v>
      </c>
      <c r="N26" s="378"/>
      <c r="O26" s="378"/>
      <c r="P26" s="379"/>
    </row>
    <row r="27" spans="2:16">
      <c r="B27" s="58" t="s">
        <v>694</v>
      </c>
      <c r="C27" s="58" t="s">
        <v>695</v>
      </c>
      <c r="D27" s="58" t="s">
        <v>696</v>
      </c>
      <c r="E27" s="61">
        <f>E10*((E22*E21)+E23)*E24</f>
        <v>4213.3229231558407</v>
      </c>
      <c r="H27" s="58" t="s">
        <v>694</v>
      </c>
      <c r="I27" s="58" t="s">
        <v>695</v>
      </c>
      <c r="J27" s="58" t="s">
        <v>696</v>
      </c>
      <c r="K27" s="61">
        <f>K10*((K22*K21)+K23)*K24</f>
        <v>3201.3064487289603</v>
      </c>
      <c r="M27" s="58" t="s">
        <v>694</v>
      </c>
      <c r="N27" s="58" t="s">
        <v>695</v>
      </c>
      <c r="O27" s="58" t="s">
        <v>696</v>
      </c>
      <c r="P27" s="61">
        <f>P10*((P22*P21)+P23)*P24</f>
        <v>1012.01647442688</v>
      </c>
    </row>
    <row r="28" spans="2:16">
      <c r="B28" s="58" t="s">
        <v>697</v>
      </c>
      <c r="C28" s="58" t="s">
        <v>698</v>
      </c>
      <c r="D28" s="58" t="s">
        <v>696</v>
      </c>
      <c r="E28" s="61">
        <f>E18*((E22*E21)+E23)*E24</f>
        <v>0</v>
      </c>
      <c r="H28" s="58" t="s">
        <v>697</v>
      </c>
      <c r="I28" s="58" t="s">
        <v>698</v>
      </c>
      <c r="J28" s="58" t="s">
        <v>696</v>
      </c>
      <c r="K28" s="61">
        <f>K18*((K22*K21)+K23)*K24</f>
        <v>0</v>
      </c>
      <c r="M28" s="58" t="s">
        <v>697</v>
      </c>
      <c r="N28" s="58" t="s">
        <v>698</v>
      </c>
      <c r="O28" s="58" t="s">
        <v>696</v>
      </c>
      <c r="P28" s="61">
        <f>P18*((P22*P21)+P23)*P24</f>
        <v>0</v>
      </c>
    </row>
    <row r="29" spans="2:16">
      <c r="B29" s="58" t="s">
        <v>699</v>
      </c>
      <c r="C29" s="58" t="s">
        <v>700</v>
      </c>
      <c r="D29" s="58" t="s">
        <v>658</v>
      </c>
      <c r="E29" s="64">
        <v>0.93989999999999996</v>
      </c>
      <c r="H29" s="58" t="s">
        <v>699</v>
      </c>
      <c r="I29" s="58" t="s">
        <v>700</v>
      </c>
      <c r="J29" s="58" t="s">
        <v>658</v>
      </c>
      <c r="K29" s="64">
        <v>0.93989999999999996</v>
      </c>
      <c r="M29" s="58" t="s">
        <v>699</v>
      </c>
      <c r="N29" s="58" t="s">
        <v>700</v>
      </c>
      <c r="O29" s="58" t="s">
        <v>658</v>
      </c>
      <c r="P29" s="64">
        <v>0.93989999999999996</v>
      </c>
    </row>
    <row r="30" spans="2:16">
      <c r="B30" s="58" t="s">
        <v>701</v>
      </c>
      <c r="C30" s="58" t="s">
        <v>702</v>
      </c>
      <c r="D30" s="58" t="s">
        <v>696</v>
      </c>
      <c r="E30" s="58">
        <v>0</v>
      </c>
      <c r="H30" s="58" t="s">
        <v>701</v>
      </c>
      <c r="I30" s="58" t="s">
        <v>702</v>
      </c>
      <c r="J30" s="58" t="s">
        <v>696</v>
      </c>
      <c r="K30" s="58">
        <v>0</v>
      </c>
      <c r="M30" s="58" t="s">
        <v>701</v>
      </c>
      <c r="N30" s="58" t="s">
        <v>702</v>
      </c>
      <c r="O30" s="58" t="s">
        <v>696</v>
      </c>
      <c r="P30" s="58">
        <v>0</v>
      </c>
    </row>
    <row r="31" spans="2:16">
      <c r="B31" s="58" t="s">
        <v>703</v>
      </c>
      <c r="C31" s="58" t="s">
        <v>704</v>
      </c>
      <c r="D31" s="58" t="s">
        <v>696</v>
      </c>
      <c r="E31" s="61">
        <f>((E27-E28)*E29)-E30</f>
        <v>3960.1022154741745</v>
      </c>
      <c r="H31" s="58" t="s">
        <v>703</v>
      </c>
      <c r="I31" s="58" t="s">
        <v>704</v>
      </c>
      <c r="J31" s="58" t="s">
        <v>696</v>
      </c>
      <c r="K31" s="61">
        <f>((K27-K28)*K29)-K30</f>
        <v>3008.9079311603496</v>
      </c>
      <c r="L31" s="100"/>
      <c r="M31" s="58" t="s">
        <v>703</v>
      </c>
      <c r="N31" s="58" t="s">
        <v>704</v>
      </c>
      <c r="O31" s="58" t="s">
        <v>696</v>
      </c>
      <c r="P31" s="61">
        <f>((P27-P28)*P29)-P30</f>
        <v>951.19428431382448</v>
      </c>
    </row>
    <row r="32" spans="2:16">
      <c r="B32" s="52"/>
      <c r="C32" s="52"/>
      <c r="D32" s="60"/>
      <c r="E32" s="52"/>
      <c r="H32" s="52"/>
      <c r="I32" s="52"/>
      <c r="J32" s="60"/>
      <c r="K32" s="52"/>
      <c r="M32" s="52"/>
      <c r="N32" s="52"/>
      <c r="O32" s="60"/>
      <c r="P32" s="52"/>
    </row>
    <row r="33" spans="2:16">
      <c r="B33" s="377" t="s">
        <v>705</v>
      </c>
      <c r="C33" s="378"/>
      <c r="D33" s="378"/>
      <c r="E33" s="379"/>
      <c r="H33" s="377" t="s">
        <v>705</v>
      </c>
      <c r="I33" s="378"/>
      <c r="J33" s="378"/>
      <c r="K33" s="379"/>
      <c r="M33" s="377" t="s">
        <v>705</v>
      </c>
      <c r="N33" s="378"/>
      <c r="O33" s="378"/>
      <c r="P33" s="379"/>
    </row>
    <row r="34" spans="2:16">
      <c r="B34" s="67" t="s">
        <v>706</v>
      </c>
      <c r="C34" s="58"/>
      <c r="D34" s="68"/>
      <c r="E34" s="69">
        <v>0.91090000000000004</v>
      </c>
      <c r="H34" s="67" t="s">
        <v>706</v>
      </c>
      <c r="I34" s="58"/>
      <c r="J34" s="68"/>
      <c r="K34" s="69">
        <v>0.91090000000000004</v>
      </c>
      <c r="M34" s="67" t="s">
        <v>706</v>
      </c>
      <c r="N34" s="58"/>
      <c r="O34" s="68"/>
      <c r="P34" s="69">
        <v>0.91090000000000004</v>
      </c>
    </row>
    <row r="35" spans="2:16">
      <c r="B35" s="67" t="s">
        <v>707</v>
      </c>
      <c r="C35" s="58" t="s">
        <v>708</v>
      </c>
      <c r="D35" s="68" t="s">
        <v>629</v>
      </c>
      <c r="E35" s="69">
        <f>1-E34</f>
        <v>8.9099999999999957E-2</v>
      </c>
      <c r="H35" s="67" t="s">
        <v>712</v>
      </c>
      <c r="I35" s="58" t="s">
        <v>708</v>
      </c>
      <c r="J35" s="68" t="s">
        <v>629</v>
      </c>
      <c r="K35" s="69">
        <f>1-K34</f>
        <v>8.9099999999999957E-2</v>
      </c>
      <c r="M35" s="67" t="s">
        <v>712</v>
      </c>
      <c r="N35" s="58" t="s">
        <v>708</v>
      </c>
      <c r="O35" s="68" t="s">
        <v>629</v>
      </c>
      <c r="P35" s="69">
        <f>1-P34</f>
        <v>8.9099999999999957E-2</v>
      </c>
    </row>
    <row r="36" spans="2:16">
      <c r="B36" s="70" t="s">
        <v>703</v>
      </c>
      <c r="C36" s="70" t="s">
        <v>710</v>
      </c>
      <c r="D36" s="70" t="s">
        <v>696</v>
      </c>
      <c r="E36" s="71">
        <f>K36+P36</f>
        <v>3606</v>
      </c>
      <c r="H36" s="70" t="s">
        <v>703</v>
      </c>
      <c r="I36" s="70" t="s">
        <v>710</v>
      </c>
      <c r="J36" s="70" t="s">
        <v>696</v>
      </c>
      <c r="K36" s="71">
        <f>ROUNDDOWN(K31*(1-K35),0)</f>
        <v>2740</v>
      </c>
      <c r="M36" s="70" t="s">
        <v>703</v>
      </c>
      <c r="N36" s="70" t="s">
        <v>710</v>
      </c>
      <c r="O36" s="70" t="s">
        <v>696</v>
      </c>
      <c r="P36" s="71">
        <f>ROUNDDOWN(P31*(1-P35),0)</f>
        <v>866</v>
      </c>
    </row>
    <row r="37" spans="2:16">
      <c r="B37" s="72" t="s">
        <v>711</v>
      </c>
      <c r="C37" s="73" t="s">
        <v>710</v>
      </c>
      <c r="D37" s="73" t="s">
        <v>696</v>
      </c>
      <c r="E37" s="74">
        <f>K37+P37</f>
        <v>3606</v>
      </c>
      <c r="H37" s="72" t="s">
        <v>711</v>
      </c>
      <c r="I37" s="73" t="s">
        <v>710</v>
      </c>
      <c r="J37" s="73" t="s">
        <v>696</v>
      </c>
      <c r="K37" s="74">
        <f>K36</f>
        <v>2740</v>
      </c>
      <c r="M37" s="72" t="s">
        <v>711</v>
      </c>
      <c r="N37" s="73" t="s">
        <v>710</v>
      </c>
      <c r="O37" s="73" t="s">
        <v>696</v>
      </c>
      <c r="P37" s="74">
        <f>P36</f>
        <v>866</v>
      </c>
    </row>
    <row r="38" spans="2:16">
      <c r="C38" s="382"/>
      <c r="D38" s="382"/>
      <c r="E38" s="79"/>
      <c r="I38" s="382"/>
      <c r="J38" s="382"/>
      <c r="K38" s="79"/>
      <c r="N38" s="382"/>
      <c r="O38" s="382"/>
      <c r="P38" s="79"/>
    </row>
    <row r="41" spans="2:16">
      <c r="E41" s="18"/>
      <c r="K41" s="18"/>
      <c r="P41" s="18"/>
    </row>
  </sheetData>
  <mergeCells count="21">
    <mergeCell ref="B2:E2"/>
    <mergeCell ref="H2:K2"/>
    <mergeCell ref="M2:P2"/>
    <mergeCell ref="B4:E4"/>
    <mergeCell ref="H4:K4"/>
    <mergeCell ref="M4:P4"/>
    <mergeCell ref="B12:E12"/>
    <mergeCell ref="H12:K12"/>
    <mergeCell ref="M12:P12"/>
    <mergeCell ref="B20:E20"/>
    <mergeCell ref="H20:K20"/>
    <mergeCell ref="M20:P20"/>
    <mergeCell ref="C38:D38"/>
    <mergeCell ref="N38:O38"/>
    <mergeCell ref="B26:E26"/>
    <mergeCell ref="H26:K26"/>
    <mergeCell ref="M26:P26"/>
    <mergeCell ref="B33:E33"/>
    <mergeCell ref="H33:K33"/>
    <mergeCell ref="M33:P33"/>
    <mergeCell ref="I38:J38"/>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9706B-663C-4464-87C1-B8D93B3C56CD}">
  <dimension ref="B2:P41"/>
  <sheetViews>
    <sheetView workbookViewId="0">
      <selection sqref="A1:J1"/>
    </sheetView>
  </sheetViews>
  <sheetFormatPr defaultRowHeight="15"/>
  <cols>
    <col min="2" max="2" width="60.5703125" bestFit="1" customWidth="1"/>
    <col min="3" max="3" width="18.42578125" bestFit="1" customWidth="1"/>
    <col min="4" max="4" width="12.42578125" bestFit="1" customWidth="1"/>
    <col min="5" max="5" width="12.5703125" customWidth="1"/>
    <col min="6" max="6" width="7.42578125" customWidth="1"/>
    <col min="7" max="7" width="6.42578125" customWidth="1"/>
    <col min="8" max="8" width="60.5703125" bestFit="1" customWidth="1"/>
    <col min="9" max="9" width="18.42578125" bestFit="1" customWidth="1"/>
    <col min="10" max="10" width="12.42578125" bestFit="1" customWidth="1"/>
    <col min="11" max="11" width="12.5703125" customWidth="1"/>
    <col min="12" max="12" width="5" customWidth="1"/>
    <col min="13" max="13" width="60.5703125" bestFit="1" customWidth="1"/>
    <col min="14" max="14" width="18.42578125" bestFit="1" customWidth="1"/>
    <col min="15" max="15" width="12.42578125" bestFit="1" customWidth="1"/>
    <col min="16" max="16" width="12.5703125" customWidth="1"/>
  </cols>
  <sheetData>
    <row r="2" spans="2:16">
      <c r="B2" s="381" t="s">
        <v>744</v>
      </c>
      <c r="C2" s="381"/>
      <c r="D2" s="381"/>
      <c r="E2" s="381"/>
      <c r="H2" s="381" t="s">
        <v>654</v>
      </c>
      <c r="I2" s="381"/>
      <c r="J2" s="381"/>
      <c r="K2" s="381"/>
      <c r="M2" s="381" t="s">
        <v>742</v>
      </c>
      <c r="N2" s="381"/>
      <c r="O2" s="381"/>
      <c r="P2" s="381"/>
    </row>
    <row r="3" spans="2:16" hidden="1">
      <c r="B3" s="52"/>
      <c r="C3" s="52"/>
      <c r="D3" s="52"/>
      <c r="E3" s="52"/>
      <c r="H3" s="52"/>
      <c r="I3" s="52"/>
      <c r="J3" s="52"/>
      <c r="K3" s="52"/>
      <c r="M3" s="52"/>
      <c r="N3" s="52"/>
      <c r="O3" s="52"/>
      <c r="P3" s="52"/>
    </row>
    <row r="4" spans="2:16">
      <c r="B4" s="377" t="s">
        <v>655</v>
      </c>
      <c r="C4" s="378"/>
      <c r="D4" s="378"/>
      <c r="E4" s="379"/>
      <c r="F4" s="1"/>
      <c r="G4" s="1"/>
      <c r="H4" s="377" t="s">
        <v>655</v>
      </c>
      <c r="I4" s="378"/>
      <c r="J4" s="378"/>
      <c r="K4" s="379"/>
      <c r="L4" s="2"/>
      <c r="M4" s="377" t="s">
        <v>655</v>
      </c>
      <c r="N4" s="378"/>
      <c r="O4" s="378"/>
      <c r="P4" s="379"/>
    </row>
    <row r="5" spans="2:16">
      <c r="B5" s="58" t="s">
        <v>656</v>
      </c>
      <c r="C5" s="58" t="s">
        <v>657</v>
      </c>
      <c r="D5" s="58" t="s">
        <v>658</v>
      </c>
      <c r="E5" s="59">
        <v>4.5600000000000002E-2</v>
      </c>
      <c r="H5" s="58" t="s">
        <v>656</v>
      </c>
      <c r="I5" s="58" t="s">
        <v>657</v>
      </c>
      <c r="J5" s="58" t="s">
        <v>658</v>
      </c>
      <c r="K5" s="59">
        <v>4.5600000000000002E-2</v>
      </c>
      <c r="L5" s="4"/>
      <c r="M5" s="58" t="s">
        <v>656</v>
      </c>
      <c r="N5" s="58" t="s">
        <v>657</v>
      </c>
      <c r="O5" s="58" t="s">
        <v>658</v>
      </c>
      <c r="P5" s="59">
        <v>4.5600000000000002E-2</v>
      </c>
    </row>
    <row r="6" spans="2:16">
      <c r="B6" s="58" t="s">
        <v>659</v>
      </c>
      <c r="C6" s="58" t="s">
        <v>660</v>
      </c>
      <c r="D6" s="58"/>
      <c r="E6" s="61">
        <f>'Project Technology Days '!S177</f>
        <v>854975</v>
      </c>
      <c r="H6" s="58" t="s">
        <v>659</v>
      </c>
      <c r="I6" s="58" t="s">
        <v>660</v>
      </c>
      <c r="J6" s="58"/>
      <c r="K6" s="61">
        <f>'Project Technology Days '!Q177</f>
        <v>650825</v>
      </c>
      <c r="M6" s="58" t="s">
        <v>659</v>
      </c>
      <c r="N6" s="58" t="s">
        <v>660</v>
      </c>
      <c r="O6" s="58"/>
      <c r="P6" s="61">
        <f>'Project Technology Days '!R177</f>
        <v>204150</v>
      </c>
    </row>
    <row r="7" spans="2:16">
      <c r="B7" s="58" t="s">
        <v>661</v>
      </c>
      <c r="C7" s="58" t="s">
        <v>662</v>
      </c>
      <c r="D7" s="58" t="s">
        <v>663</v>
      </c>
      <c r="E7" s="62">
        <v>4.0000000000000002E-4</v>
      </c>
      <c r="H7" s="58" t="s">
        <v>661</v>
      </c>
      <c r="I7" s="58" t="s">
        <v>662</v>
      </c>
      <c r="J7" s="58" t="s">
        <v>663</v>
      </c>
      <c r="K7" s="62">
        <v>4.0000000000000002E-4</v>
      </c>
      <c r="M7" s="58" t="s">
        <v>661</v>
      </c>
      <c r="N7" s="58" t="s">
        <v>662</v>
      </c>
      <c r="O7" s="58" t="s">
        <v>663</v>
      </c>
      <c r="P7" s="62">
        <v>4.0000000000000002E-4</v>
      </c>
    </row>
    <row r="8" spans="2:16" ht="29.25">
      <c r="B8" s="63" t="s">
        <v>664</v>
      </c>
      <c r="C8" s="58" t="s">
        <v>665</v>
      </c>
      <c r="D8" s="58" t="s">
        <v>666</v>
      </c>
      <c r="E8" s="58">
        <v>7.5</v>
      </c>
      <c r="H8" s="63" t="s">
        <v>664</v>
      </c>
      <c r="I8" s="58" t="s">
        <v>665</v>
      </c>
      <c r="J8" s="58" t="s">
        <v>666</v>
      </c>
      <c r="K8" s="58">
        <v>7.5</v>
      </c>
      <c r="M8" s="63" t="s">
        <v>664</v>
      </c>
      <c r="N8" s="58" t="s">
        <v>665</v>
      </c>
      <c r="O8" s="58" t="s">
        <v>666</v>
      </c>
      <c r="P8" s="58">
        <v>7.5</v>
      </c>
    </row>
    <row r="9" spans="2:16" ht="29.25">
      <c r="B9" s="63" t="s">
        <v>667</v>
      </c>
      <c r="C9" s="58" t="s">
        <v>668</v>
      </c>
      <c r="D9" s="58" t="s">
        <v>666</v>
      </c>
      <c r="E9" s="58">
        <v>0</v>
      </c>
      <c r="H9" s="63" t="s">
        <v>667</v>
      </c>
      <c r="I9" s="58" t="s">
        <v>668</v>
      </c>
      <c r="J9" s="58" t="s">
        <v>666</v>
      </c>
      <c r="K9" s="58">
        <v>0</v>
      </c>
      <c r="M9" s="63" t="s">
        <v>667</v>
      </c>
      <c r="N9" s="58" t="s">
        <v>668</v>
      </c>
      <c r="O9" s="58" t="s">
        <v>666</v>
      </c>
      <c r="P9" s="58">
        <v>0</v>
      </c>
    </row>
    <row r="10" spans="2:16">
      <c r="B10" s="58" t="s">
        <v>669</v>
      </c>
      <c r="C10" s="58" t="s">
        <v>670</v>
      </c>
      <c r="D10" s="58" t="s">
        <v>671</v>
      </c>
      <c r="E10" s="64">
        <f>(1-E5)*E6*E7*(E8+E9)</f>
        <v>2447.9644200000002</v>
      </c>
      <c r="H10" s="58" t="s">
        <v>669</v>
      </c>
      <c r="I10" s="58" t="s">
        <v>670</v>
      </c>
      <c r="J10" s="58" t="s">
        <v>671</v>
      </c>
      <c r="K10" s="64">
        <f>(1-K5)*K6*K7*(K8+K9)</f>
        <v>1863.4421400000001</v>
      </c>
      <c r="M10" s="58" t="s">
        <v>669</v>
      </c>
      <c r="N10" s="58" t="s">
        <v>670</v>
      </c>
      <c r="O10" s="58" t="s">
        <v>671</v>
      </c>
      <c r="P10" s="64">
        <f>(1-P5)*P6*P7*(P8+P9)</f>
        <v>584.52228000000002</v>
      </c>
    </row>
    <row r="11" spans="2:16">
      <c r="B11" s="52"/>
      <c r="C11" s="52"/>
      <c r="D11" s="52"/>
      <c r="E11" s="52"/>
      <c r="H11" s="52"/>
      <c r="I11" s="52"/>
      <c r="J11" s="52"/>
      <c r="K11" s="52"/>
      <c r="M11" s="52"/>
      <c r="N11" s="52"/>
      <c r="O11" s="52"/>
      <c r="P11" s="52"/>
    </row>
    <row r="12" spans="2:16">
      <c r="B12" s="377" t="s">
        <v>672</v>
      </c>
      <c r="C12" s="378"/>
      <c r="D12" s="378"/>
      <c r="E12" s="379"/>
      <c r="H12" s="377" t="s">
        <v>672</v>
      </c>
      <c r="I12" s="378"/>
      <c r="J12" s="378"/>
      <c r="K12" s="379"/>
      <c r="M12" s="377" t="s">
        <v>672</v>
      </c>
      <c r="N12" s="378"/>
      <c r="O12" s="378"/>
      <c r="P12" s="379"/>
    </row>
    <row r="13" spans="2:16">
      <c r="B13" s="58" t="s">
        <v>673</v>
      </c>
      <c r="C13" s="58" t="s">
        <v>657</v>
      </c>
      <c r="D13" s="58" t="s">
        <v>658</v>
      </c>
      <c r="E13" s="58">
        <f>E5</f>
        <v>4.5600000000000002E-2</v>
      </c>
      <c r="H13" s="58" t="s">
        <v>673</v>
      </c>
      <c r="I13" s="58" t="s">
        <v>657</v>
      </c>
      <c r="J13" s="58" t="s">
        <v>658</v>
      </c>
      <c r="K13" s="58">
        <f>K5</f>
        <v>4.5600000000000002E-2</v>
      </c>
      <c r="M13" s="58" t="s">
        <v>673</v>
      </c>
      <c r="N13" s="58" t="s">
        <v>657</v>
      </c>
      <c r="O13" s="58" t="s">
        <v>658</v>
      </c>
      <c r="P13" s="58">
        <f>P5</f>
        <v>4.5600000000000002E-2</v>
      </c>
    </row>
    <row r="14" spans="2:16">
      <c r="B14" s="58" t="s">
        <v>659</v>
      </c>
      <c r="C14" s="58" t="s">
        <v>660</v>
      </c>
      <c r="D14" s="58"/>
      <c r="E14" s="61">
        <f>E6</f>
        <v>854975</v>
      </c>
      <c r="H14" s="58" t="s">
        <v>659</v>
      </c>
      <c r="I14" s="58" t="s">
        <v>660</v>
      </c>
      <c r="J14" s="58"/>
      <c r="K14" s="61">
        <f>K6</f>
        <v>650825</v>
      </c>
      <c r="M14" s="58" t="s">
        <v>659</v>
      </c>
      <c r="N14" s="58" t="s">
        <v>660</v>
      </c>
      <c r="O14" s="58"/>
      <c r="P14" s="61">
        <f>P6</f>
        <v>204150</v>
      </c>
    </row>
    <row r="15" spans="2:16">
      <c r="B15" s="58" t="s">
        <v>674</v>
      </c>
      <c r="C15" s="58" t="s">
        <v>675</v>
      </c>
      <c r="D15" s="58" t="s">
        <v>663</v>
      </c>
      <c r="E15" s="62">
        <f>E7</f>
        <v>4.0000000000000002E-4</v>
      </c>
      <c r="H15" s="58" t="s">
        <v>674</v>
      </c>
      <c r="I15" s="58" t="s">
        <v>675</v>
      </c>
      <c r="J15" s="58" t="s">
        <v>663</v>
      </c>
      <c r="K15" s="62">
        <f>K7</f>
        <v>4.0000000000000002E-4</v>
      </c>
      <c r="M15" s="58" t="s">
        <v>674</v>
      </c>
      <c r="N15" s="58" t="s">
        <v>675</v>
      </c>
      <c r="O15" s="58" t="s">
        <v>663</v>
      </c>
      <c r="P15" s="62">
        <f>P7</f>
        <v>4.0000000000000002E-4</v>
      </c>
    </row>
    <row r="16" spans="2:16">
      <c r="B16" s="58" t="s">
        <v>676</v>
      </c>
      <c r="C16" s="58" t="s">
        <v>890</v>
      </c>
      <c r="D16" s="58" t="s">
        <v>666</v>
      </c>
      <c r="E16" s="58">
        <v>0</v>
      </c>
      <c r="H16" s="58" t="s">
        <v>676</v>
      </c>
      <c r="I16" s="58" t="s">
        <v>890</v>
      </c>
      <c r="J16" s="58" t="s">
        <v>666</v>
      </c>
      <c r="K16" s="58">
        <v>0</v>
      </c>
      <c r="M16" s="58" t="s">
        <v>676</v>
      </c>
      <c r="N16" s="58" t="s">
        <v>890</v>
      </c>
      <c r="O16" s="58" t="s">
        <v>666</v>
      </c>
      <c r="P16" s="58">
        <v>0</v>
      </c>
    </row>
    <row r="17" spans="2:16">
      <c r="B17" s="58" t="s">
        <v>677</v>
      </c>
      <c r="C17" s="58" t="s">
        <v>678</v>
      </c>
      <c r="D17" s="58" t="s">
        <v>666</v>
      </c>
      <c r="E17" s="64">
        <v>0</v>
      </c>
      <c r="H17" s="58" t="s">
        <v>677</v>
      </c>
      <c r="I17" s="58" t="s">
        <v>678</v>
      </c>
      <c r="J17" s="58" t="s">
        <v>666</v>
      </c>
      <c r="K17" s="64">
        <v>0</v>
      </c>
      <c r="M17" s="58" t="s">
        <v>677</v>
      </c>
      <c r="N17" s="58" t="s">
        <v>678</v>
      </c>
      <c r="O17" s="58" t="s">
        <v>666</v>
      </c>
      <c r="P17" s="64">
        <v>0</v>
      </c>
    </row>
    <row r="18" spans="2:16">
      <c r="B18" s="58" t="s">
        <v>679</v>
      </c>
      <c r="C18" s="58" t="s">
        <v>680</v>
      </c>
      <c r="D18" s="58" t="s">
        <v>671</v>
      </c>
      <c r="E18" s="65">
        <f>(1-E13)*E14*E15*(E16+E17)</f>
        <v>0</v>
      </c>
      <c r="H18" s="58" t="s">
        <v>679</v>
      </c>
      <c r="I18" s="58" t="s">
        <v>680</v>
      </c>
      <c r="J18" s="58" t="s">
        <v>671</v>
      </c>
      <c r="K18" s="65">
        <f>(1-K13)*K14*K15*(K16+K17)</f>
        <v>0</v>
      </c>
      <c r="M18" s="58" t="s">
        <v>679</v>
      </c>
      <c r="N18" s="58" t="s">
        <v>680</v>
      </c>
      <c r="O18" s="58" t="s">
        <v>671</v>
      </c>
      <c r="P18" s="65">
        <f>(1-P13)*P14*P15*(P16+P17)</f>
        <v>0</v>
      </c>
    </row>
    <row r="19" spans="2:16">
      <c r="B19" s="52"/>
      <c r="C19" s="52"/>
      <c r="D19" s="52"/>
      <c r="E19" s="52"/>
      <c r="H19" s="52"/>
      <c r="I19" s="52"/>
      <c r="J19" s="52"/>
      <c r="K19" s="52"/>
      <c r="M19" s="52"/>
      <c r="N19" s="52"/>
      <c r="O19" s="52"/>
      <c r="P19" s="52"/>
    </row>
    <row r="20" spans="2:16">
      <c r="B20" s="377" t="s">
        <v>681</v>
      </c>
      <c r="C20" s="378"/>
      <c r="D20" s="378"/>
      <c r="E20" s="379"/>
      <c r="H20" s="377" t="s">
        <v>681</v>
      </c>
      <c r="I20" s="378"/>
      <c r="J20" s="378"/>
      <c r="K20" s="379"/>
      <c r="M20" s="377" t="s">
        <v>681</v>
      </c>
      <c r="N20" s="378"/>
      <c r="O20" s="378"/>
      <c r="P20" s="379"/>
    </row>
    <row r="21" spans="2:16">
      <c r="B21" s="63" t="s">
        <v>682</v>
      </c>
      <c r="C21" s="58" t="s">
        <v>682</v>
      </c>
      <c r="D21" s="58" t="s">
        <v>683</v>
      </c>
      <c r="E21" s="66">
        <v>0.89</v>
      </c>
      <c r="H21" s="63" t="s">
        <v>682</v>
      </c>
      <c r="I21" s="58" t="s">
        <v>682</v>
      </c>
      <c r="J21" s="58" t="s">
        <v>683</v>
      </c>
      <c r="K21" s="66">
        <v>0.89</v>
      </c>
      <c r="M21" s="63" t="s">
        <v>682</v>
      </c>
      <c r="N21" s="58" t="s">
        <v>682</v>
      </c>
      <c r="O21" s="58" t="s">
        <v>683</v>
      </c>
      <c r="P21" s="66">
        <v>0.89</v>
      </c>
    </row>
    <row r="22" spans="2:16">
      <c r="B22" s="58" t="s">
        <v>684</v>
      </c>
      <c r="C22" s="58" t="s">
        <v>685</v>
      </c>
      <c r="D22" s="58" t="s">
        <v>686</v>
      </c>
      <c r="E22" s="58">
        <v>112</v>
      </c>
      <c r="H22" s="58" t="s">
        <v>684</v>
      </c>
      <c r="I22" s="58" t="s">
        <v>685</v>
      </c>
      <c r="J22" s="58" t="s">
        <v>686</v>
      </c>
      <c r="K22" s="58">
        <v>112</v>
      </c>
      <c r="M22" s="58" t="s">
        <v>684</v>
      </c>
      <c r="N22" s="58" t="s">
        <v>685</v>
      </c>
      <c r="O22" s="58" t="s">
        <v>686</v>
      </c>
      <c r="P22" s="58">
        <v>112</v>
      </c>
    </row>
    <row r="23" spans="2:16">
      <c r="B23" s="58" t="s">
        <v>687</v>
      </c>
      <c r="C23" s="58" t="s">
        <v>688</v>
      </c>
      <c r="D23" s="58" t="s">
        <v>689</v>
      </c>
      <c r="E23" s="58">
        <v>9.4600000000000009</v>
      </c>
      <c r="H23" s="58" t="s">
        <v>687</v>
      </c>
      <c r="I23" s="58" t="s">
        <v>688</v>
      </c>
      <c r="J23" s="58" t="s">
        <v>689</v>
      </c>
      <c r="K23" s="58">
        <v>9.4600000000000009</v>
      </c>
      <c r="M23" s="58" t="s">
        <v>687</v>
      </c>
      <c r="N23" s="58" t="s">
        <v>688</v>
      </c>
      <c r="O23" s="58" t="s">
        <v>689</v>
      </c>
      <c r="P23" s="58">
        <v>9.4600000000000009</v>
      </c>
    </row>
    <row r="24" spans="2:16">
      <c r="B24" s="58" t="s">
        <v>690</v>
      </c>
      <c r="C24" s="58" t="s">
        <v>691</v>
      </c>
      <c r="D24" s="58" t="s">
        <v>692</v>
      </c>
      <c r="E24" s="58">
        <v>1.5599999999999999E-2</v>
      </c>
      <c r="H24" s="58" t="s">
        <v>690</v>
      </c>
      <c r="I24" s="58" t="s">
        <v>691</v>
      </c>
      <c r="J24" s="58" t="s">
        <v>692</v>
      </c>
      <c r="K24" s="58">
        <v>1.5599999999999999E-2</v>
      </c>
      <c r="M24" s="58" t="s">
        <v>690</v>
      </c>
      <c r="N24" s="58" t="s">
        <v>691</v>
      </c>
      <c r="O24" s="58" t="s">
        <v>692</v>
      </c>
      <c r="P24" s="58">
        <v>1.5599999999999999E-2</v>
      </c>
    </row>
    <row r="25" spans="2:16">
      <c r="B25" s="52"/>
      <c r="C25" s="52"/>
      <c r="D25" s="52"/>
      <c r="E25" s="52"/>
      <c r="H25" s="52"/>
      <c r="I25" s="52"/>
      <c r="J25" s="52"/>
      <c r="K25" s="52"/>
      <c r="M25" s="52"/>
      <c r="N25" s="52"/>
      <c r="O25" s="52"/>
      <c r="P25" s="52"/>
    </row>
    <row r="26" spans="2:16">
      <c r="B26" s="377" t="s">
        <v>693</v>
      </c>
      <c r="C26" s="378"/>
      <c r="D26" s="378"/>
      <c r="E26" s="379"/>
      <c r="H26" s="377" t="s">
        <v>693</v>
      </c>
      <c r="I26" s="378"/>
      <c r="J26" s="378"/>
      <c r="K26" s="379"/>
      <c r="M26" s="377" t="s">
        <v>693</v>
      </c>
      <c r="N26" s="378"/>
      <c r="O26" s="378"/>
      <c r="P26" s="379"/>
    </row>
    <row r="27" spans="2:16">
      <c r="B27" s="58" t="s">
        <v>694</v>
      </c>
      <c r="C27" s="58" t="s">
        <v>695</v>
      </c>
      <c r="D27" s="58" t="s">
        <v>696</v>
      </c>
      <c r="E27" s="61">
        <f>E10*((E22*E21)+E23)*E24</f>
        <v>4167.8650540612807</v>
      </c>
      <c r="H27" s="58" t="s">
        <v>694</v>
      </c>
      <c r="I27" s="58" t="s">
        <v>695</v>
      </c>
      <c r="J27" s="58" t="s">
        <v>696</v>
      </c>
      <c r="K27" s="61">
        <f>K10*((K22*K21)+K23)*K24</f>
        <v>3172.6667724897602</v>
      </c>
      <c r="M27" s="58" t="s">
        <v>694</v>
      </c>
      <c r="N27" s="58" t="s">
        <v>695</v>
      </c>
      <c r="O27" s="58" t="s">
        <v>696</v>
      </c>
      <c r="P27" s="61">
        <f>P10*((P22*P21)+P23)*P24</f>
        <v>995.19828157152017</v>
      </c>
    </row>
    <row r="28" spans="2:16">
      <c r="B28" s="58" t="s">
        <v>697</v>
      </c>
      <c r="C28" s="58" t="s">
        <v>698</v>
      </c>
      <c r="D28" s="58" t="s">
        <v>696</v>
      </c>
      <c r="E28" s="61">
        <f>E18*((E22*E21)+E23)*E24</f>
        <v>0</v>
      </c>
      <c r="H28" s="58" t="s">
        <v>697</v>
      </c>
      <c r="I28" s="58" t="s">
        <v>698</v>
      </c>
      <c r="J28" s="58" t="s">
        <v>696</v>
      </c>
      <c r="K28" s="61">
        <f>K18*((K22*K21)+K23)*K24</f>
        <v>0</v>
      </c>
      <c r="M28" s="58" t="s">
        <v>697</v>
      </c>
      <c r="N28" s="58" t="s">
        <v>698</v>
      </c>
      <c r="O28" s="58" t="s">
        <v>696</v>
      </c>
      <c r="P28" s="61">
        <f>P18*((P22*P21)+P23)*P24</f>
        <v>0</v>
      </c>
    </row>
    <row r="29" spans="2:16">
      <c r="B29" s="58" t="s">
        <v>699</v>
      </c>
      <c r="C29" s="58" t="s">
        <v>700</v>
      </c>
      <c r="D29" s="58" t="s">
        <v>658</v>
      </c>
      <c r="E29" s="64">
        <v>0.93989999999999996</v>
      </c>
      <c r="H29" s="58" t="s">
        <v>699</v>
      </c>
      <c r="I29" s="58" t="s">
        <v>700</v>
      </c>
      <c r="J29" s="58" t="s">
        <v>658</v>
      </c>
      <c r="K29" s="64">
        <v>0.93989999999999996</v>
      </c>
      <c r="M29" s="58" t="s">
        <v>699</v>
      </c>
      <c r="N29" s="58" t="s">
        <v>700</v>
      </c>
      <c r="O29" s="58" t="s">
        <v>658</v>
      </c>
      <c r="P29" s="64">
        <v>0.93989999999999996</v>
      </c>
    </row>
    <row r="30" spans="2:16">
      <c r="B30" s="58" t="s">
        <v>701</v>
      </c>
      <c r="C30" s="58" t="s">
        <v>702</v>
      </c>
      <c r="D30" s="58" t="s">
        <v>696</v>
      </c>
      <c r="E30" s="58">
        <v>0</v>
      </c>
      <c r="H30" s="58" t="s">
        <v>701</v>
      </c>
      <c r="I30" s="58" t="s">
        <v>702</v>
      </c>
      <c r="J30" s="58" t="s">
        <v>696</v>
      </c>
      <c r="K30" s="58">
        <v>0</v>
      </c>
      <c r="M30" s="58" t="s">
        <v>701</v>
      </c>
      <c r="N30" s="58" t="s">
        <v>702</v>
      </c>
      <c r="O30" s="58" t="s">
        <v>696</v>
      </c>
      <c r="P30" s="58">
        <v>0</v>
      </c>
    </row>
    <row r="31" spans="2:16">
      <c r="B31" s="58" t="s">
        <v>703</v>
      </c>
      <c r="C31" s="58" t="s">
        <v>704</v>
      </c>
      <c r="D31" s="58" t="s">
        <v>696</v>
      </c>
      <c r="E31" s="61">
        <f>((E27-E28)*E29)-E30</f>
        <v>3917.3763643121974</v>
      </c>
      <c r="H31" s="58" t="s">
        <v>703</v>
      </c>
      <c r="I31" s="58" t="s">
        <v>704</v>
      </c>
      <c r="J31" s="58" t="s">
        <v>696</v>
      </c>
      <c r="K31" s="61">
        <f>((K27-K28)*K29)-K30</f>
        <v>2981.9894994631254</v>
      </c>
      <c r="L31" s="100"/>
      <c r="M31" s="58" t="s">
        <v>703</v>
      </c>
      <c r="N31" s="58" t="s">
        <v>704</v>
      </c>
      <c r="O31" s="58" t="s">
        <v>696</v>
      </c>
      <c r="P31" s="61">
        <f>((P27-P28)*P29)-P30</f>
        <v>935.3868648490718</v>
      </c>
    </row>
    <row r="32" spans="2:16">
      <c r="B32" s="52"/>
      <c r="C32" s="52"/>
      <c r="D32" s="60"/>
      <c r="E32" s="52"/>
      <c r="H32" s="52"/>
      <c r="I32" s="52"/>
      <c r="J32" s="60"/>
      <c r="K32" s="52"/>
      <c r="M32" s="52"/>
      <c r="N32" s="52"/>
      <c r="O32" s="60"/>
      <c r="P32" s="52"/>
    </row>
    <row r="33" spans="2:16">
      <c r="B33" s="377" t="s">
        <v>705</v>
      </c>
      <c r="C33" s="378"/>
      <c r="D33" s="378"/>
      <c r="E33" s="379"/>
      <c r="H33" s="377" t="s">
        <v>705</v>
      </c>
      <c r="I33" s="378"/>
      <c r="J33" s="378"/>
      <c r="K33" s="379"/>
      <c r="M33" s="377" t="s">
        <v>705</v>
      </c>
      <c r="N33" s="378"/>
      <c r="O33" s="378"/>
      <c r="P33" s="379"/>
    </row>
    <row r="34" spans="2:16">
      <c r="B34" s="67" t="s">
        <v>706</v>
      </c>
      <c r="C34" s="58"/>
      <c r="D34" s="68"/>
      <c r="E34" s="69">
        <v>0.91090000000000004</v>
      </c>
      <c r="H34" s="67" t="s">
        <v>706</v>
      </c>
      <c r="I34" s="58"/>
      <c r="J34" s="68"/>
      <c r="K34" s="69">
        <v>0.91090000000000004</v>
      </c>
      <c r="M34" s="67" t="s">
        <v>706</v>
      </c>
      <c r="N34" s="58"/>
      <c r="O34" s="68"/>
      <c r="P34" s="69">
        <v>0.91090000000000004</v>
      </c>
    </row>
    <row r="35" spans="2:16">
      <c r="B35" s="67" t="s">
        <v>707</v>
      </c>
      <c r="C35" s="58" t="s">
        <v>708</v>
      </c>
      <c r="D35" s="68" t="s">
        <v>629</v>
      </c>
      <c r="E35" s="69">
        <f>1-E34</f>
        <v>8.9099999999999957E-2</v>
      </c>
      <c r="H35" s="67" t="s">
        <v>712</v>
      </c>
      <c r="I35" s="58" t="s">
        <v>708</v>
      </c>
      <c r="J35" s="68" t="s">
        <v>629</v>
      </c>
      <c r="K35" s="69">
        <f>1-K34</f>
        <v>8.9099999999999957E-2</v>
      </c>
      <c r="M35" s="67" t="s">
        <v>712</v>
      </c>
      <c r="N35" s="58" t="s">
        <v>708</v>
      </c>
      <c r="O35" s="68" t="s">
        <v>629</v>
      </c>
      <c r="P35" s="69">
        <f>1-P34</f>
        <v>8.9099999999999957E-2</v>
      </c>
    </row>
    <row r="36" spans="2:16">
      <c r="B36" s="70" t="s">
        <v>703</v>
      </c>
      <c r="C36" s="70" t="s">
        <v>710</v>
      </c>
      <c r="D36" s="70" t="s">
        <v>696</v>
      </c>
      <c r="E36" s="71">
        <f>K36+P36</f>
        <v>3568</v>
      </c>
      <c r="H36" s="70" t="s">
        <v>703</v>
      </c>
      <c r="I36" s="70" t="s">
        <v>710</v>
      </c>
      <c r="J36" s="70" t="s">
        <v>696</v>
      </c>
      <c r="K36" s="71">
        <f>ROUNDDOWN(K31*(1-K35),0)</f>
        <v>2716</v>
      </c>
      <c r="M36" s="70" t="s">
        <v>703</v>
      </c>
      <c r="N36" s="70" t="s">
        <v>710</v>
      </c>
      <c r="O36" s="70" t="s">
        <v>696</v>
      </c>
      <c r="P36" s="71">
        <f>ROUNDDOWN(P31*(1-P35),0)</f>
        <v>852</v>
      </c>
    </row>
    <row r="37" spans="2:16">
      <c r="B37" s="72" t="s">
        <v>711</v>
      </c>
      <c r="C37" s="73" t="s">
        <v>710</v>
      </c>
      <c r="D37" s="73" t="s">
        <v>696</v>
      </c>
      <c r="E37" s="74">
        <f>K37+P37</f>
        <v>3568</v>
      </c>
      <c r="H37" s="72" t="s">
        <v>711</v>
      </c>
      <c r="I37" s="73" t="s">
        <v>710</v>
      </c>
      <c r="J37" s="73" t="s">
        <v>696</v>
      </c>
      <c r="K37" s="74">
        <f>K36</f>
        <v>2716</v>
      </c>
      <c r="M37" s="72" t="s">
        <v>711</v>
      </c>
      <c r="N37" s="73" t="s">
        <v>710</v>
      </c>
      <c r="O37" s="73" t="s">
        <v>696</v>
      </c>
      <c r="P37" s="74">
        <f>P36</f>
        <v>852</v>
      </c>
    </row>
    <row r="38" spans="2:16">
      <c r="C38" s="382"/>
      <c r="D38" s="382"/>
      <c r="E38" s="79"/>
      <c r="I38" s="382"/>
      <c r="J38" s="382"/>
      <c r="K38" s="79"/>
      <c r="N38" s="382"/>
      <c r="O38" s="382"/>
      <c r="P38" s="79"/>
    </row>
    <row r="41" spans="2:16">
      <c r="E41" s="18"/>
      <c r="K41" s="18"/>
      <c r="P41" s="18"/>
    </row>
  </sheetData>
  <mergeCells count="21">
    <mergeCell ref="B2:E2"/>
    <mergeCell ref="H2:K2"/>
    <mergeCell ref="M2:P2"/>
    <mergeCell ref="B4:E4"/>
    <mergeCell ref="H4:K4"/>
    <mergeCell ref="M4:P4"/>
    <mergeCell ref="B12:E12"/>
    <mergeCell ref="H12:K12"/>
    <mergeCell ref="M12:P12"/>
    <mergeCell ref="B20:E20"/>
    <mergeCell ref="H20:K20"/>
    <mergeCell ref="M20:P20"/>
    <mergeCell ref="C38:D38"/>
    <mergeCell ref="N38:O38"/>
    <mergeCell ref="B26:E26"/>
    <mergeCell ref="H26:K26"/>
    <mergeCell ref="M26:P26"/>
    <mergeCell ref="B33:E33"/>
    <mergeCell ref="H33:K33"/>
    <mergeCell ref="M33:P33"/>
    <mergeCell ref="I38:J38"/>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7EBD9-388A-47DF-8DD3-9DEB3F0A3B9F}">
  <dimension ref="B2:P41"/>
  <sheetViews>
    <sheetView workbookViewId="0">
      <selection sqref="A1:J1"/>
    </sheetView>
  </sheetViews>
  <sheetFormatPr defaultRowHeight="15"/>
  <cols>
    <col min="2" max="2" width="60.5703125" bestFit="1" customWidth="1"/>
    <col min="3" max="3" width="18.42578125" bestFit="1" customWidth="1"/>
    <col min="4" max="4" width="12.42578125" bestFit="1" customWidth="1"/>
    <col min="5" max="5" width="12.5703125" customWidth="1"/>
    <col min="6" max="6" width="7.42578125" customWidth="1"/>
    <col min="7" max="7" width="6.42578125" customWidth="1"/>
    <col min="8" max="8" width="60.5703125" bestFit="1" customWidth="1"/>
    <col min="9" max="9" width="18.42578125" bestFit="1" customWidth="1"/>
    <col min="10" max="10" width="12.42578125" bestFit="1" customWidth="1"/>
    <col min="11" max="11" width="12.5703125" customWidth="1"/>
    <col min="12" max="12" width="5" customWidth="1"/>
    <col min="13" max="13" width="60.5703125" bestFit="1" customWidth="1"/>
    <col min="14" max="14" width="18.42578125" bestFit="1" customWidth="1"/>
    <col min="15" max="15" width="12.42578125" bestFit="1" customWidth="1"/>
    <col min="16" max="16" width="12.5703125" customWidth="1"/>
  </cols>
  <sheetData>
    <row r="2" spans="2:16">
      <c r="B2" s="381" t="s">
        <v>744</v>
      </c>
      <c r="C2" s="381"/>
      <c r="D2" s="381"/>
      <c r="E2" s="381"/>
      <c r="H2" s="381" t="s">
        <v>654</v>
      </c>
      <c r="I2" s="381"/>
      <c r="J2" s="381"/>
      <c r="K2" s="381"/>
      <c r="M2" s="381" t="s">
        <v>742</v>
      </c>
      <c r="N2" s="381"/>
      <c r="O2" s="381"/>
      <c r="P2" s="381"/>
    </row>
    <row r="3" spans="2:16" hidden="1">
      <c r="B3" s="52"/>
      <c r="C3" s="52"/>
      <c r="D3" s="52"/>
      <c r="E3" s="52"/>
      <c r="H3" s="52"/>
      <c r="I3" s="52"/>
      <c r="J3" s="52"/>
      <c r="K3" s="52"/>
      <c r="M3" s="52"/>
      <c r="N3" s="52"/>
      <c r="O3" s="52"/>
      <c r="P3" s="52"/>
    </row>
    <row r="4" spans="2:16">
      <c r="B4" s="377" t="s">
        <v>655</v>
      </c>
      <c r="C4" s="378"/>
      <c r="D4" s="378"/>
      <c r="E4" s="379"/>
      <c r="F4" s="1"/>
      <c r="G4" s="1"/>
      <c r="H4" s="377" t="s">
        <v>655</v>
      </c>
      <c r="I4" s="378"/>
      <c r="J4" s="378"/>
      <c r="K4" s="379"/>
      <c r="L4" s="2"/>
      <c r="M4" s="377" t="s">
        <v>655</v>
      </c>
      <c r="N4" s="378"/>
      <c r="O4" s="378"/>
      <c r="P4" s="379"/>
    </row>
    <row r="5" spans="2:16">
      <c r="B5" s="58" t="s">
        <v>656</v>
      </c>
      <c r="C5" s="58" t="s">
        <v>657</v>
      </c>
      <c r="D5" s="58" t="s">
        <v>658</v>
      </c>
      <c r="E5" s="59">
        <v>4.5600000000000002E-2</v>
      </c>
      <c r="H5" s="58" t="s">
        <v>656</v>
      </c>
      <c r="I5" s="58" t="s">
        <v>657</v>
      </c>
      <c r="J5" s="58" t="s">
        <v>658</v>
      </c>
      <c r="K5" s="59">
        <v>4.5600000000000002E-2</v>
      </c>
      <c r="L5" s="4"/>
      <c r="M5" s="58" t="s">
        <v>656</v>
      </c>
      <c r="N5" s="58" t="s">
        <v>657</v>
      </c>
      <c r="O5" s="58" t="s">
        <v>658</v>
      </c>
      <c r="P5" s="59">
        <v>4.5600000000000002E-2</v>
      </c>
    </row>
    <row r="6" spans="2:16">
      <c r="B6" s="58" t="s">
        <v>659</v>
      </c>
      <c r="C6" s="58" t="s">
        <v>660</v>
      </c>
      <c r="D6" s="58"/>
      <c r="E6" s="61">
        <f>'Project Technology Days '!S189</f>
        <v>840865</v>
      </c>
      <c r="H6" s="58" t="s">
        <v>659</v>
      </c>
      <c r="I6" s="58" t="s">
        <v>660</v>
      </c>
      <c r="J6" s="58"/>
      <c r="K6" s="61">
        <f>'Project Technology Days '!Q189</f>
        <v>633325</v>
      </c>
      <c r="M6" s="58" t="s">
        <v>659</v>
      </c>
      <c r="N6" s="58" t="s">
        <v>660</v>
      </c>
      <c r="O6" s="58"/>
      <c r="P6" s="61">
        <f>'Project Technology Days '!R189</f>
        <v>207540</v>
      </c>
    </row>
    <row r="7" spans="2:16">
      <c r="B7" s="58" t="s">
        <v>661</v>
      </c>
      <c r="C7" s="58" t="s">
        <v>662</v>
      </c>
      <c r="D7" s="58" t="s">
        <v>663</v>
      </c>
      <c r="E7" s="62">
        <v>4.0000000000000002E-4</v>
      </c>
      <c r="H7" s="58" t="s">
        <v>661</v>
      </c>
      <c r="I7" s="58" t="s">
        <v>662</v>
      </c>
      <c r="J7" s="58" t="s">
        <v>663</v>
      </c>
      <c r="K7" s="62">
        <v>4.0000000000000002E-4</v>
      </c>
      <c r="M7" s="58" t="s">
        <v>661</v>
      </c>
      <c r="N7" s="58" t="s">
        <v>662</v>
      </c>
      <c r="O7" s="58" t="s">
        <v>663</v>
      </c>
      <c r="P7" s="62">
        <v>4.0000000000000002E-4</v>
      </c>
    </row>
    <row r="8" spans="2:16" ht="29.25">
      <c r="B8" s="63" t="s">
        <v>664</v>
      </c>
      <c r="C8" s="58" t="s">
        <v>665</v>
      </c>
      <c r="D8" s="58" t="s">
        <v>666</v>
      </c>
      <c r="E8" s="58">
        <v>7.5</v>
      </c>
      <c r="H8" s="63" t="s">
        <v>664</v>
      </c>
      <c r="I8" s="58" t="s">
        <v>665</v>
      </c>
      <c r="J8" s="58" t="s">
        <v>666</v>
      </c>
      <c r="K8" s="58">
        <v>7.5</v>
      </c>
      <c r="M8" s="63" t="s">
        <v>664</v>
      </c>
      <c r="N8" s="58" t="s">
        <v>665</v>
      </c>
      <c r="O8" s="58" t="s">
        <v>666</v>
      </c>
      <c r="P8" s="58">
        <v>7.5</v>
      </c>
    </row>
    <row r="9" spans="2:16" ht="29.25">
      <c r="B9" s="63" t="s">
        <v>667</v>
      </c>
      <c r="C9" s="58" t="s">
        <v>668</v>
      </c>
      <c r="D9" s="58" t="s">
        <v>666</v>
      </c>
      <c r="E9" s="58">
        <v>0</v>
      </c>
      <c r="H9" s="63" t="s">
        <v>667</v>
      </c>
      <c r="I9" s="58" t="s">
        <v>668</v>
      </c>
      <c r="J9" s="58" t="s">
        <v>666</v>
      </c>
      <c r="K9" s="58">
        <v>0</v>
      </c>
      <c r="M9" s="63" t="s">
        <v>667</v>
      </c>
      <c r="N9" s="58" t="s">
        <v>668</v>
      </c>
      <c r="O9" s="58" t="s">
        <v>666</v>
      </c>
      <c r="P9" s="58">
        <v>0</v>
      </c>
    </row>
    <row r="10" spans="2:16">
      <c r="B10" s="58" t="s">
        <v>669</v>
      </c>
      <c r="C10" s="58" t="s">
        <v>670</v>
      </c>
      <c r="D10" s="58" t="s">
        <v>671</v>
      </c>
      <c r="E10" s="64">
        <f>(1-E5)*E6*E7*(E8+E9)</f>
        <v>2407.5646680000004</v>
      </c>
      <c r="H10" s="58" t="s">
        <v>669</v>
      </c>
      <c r="I10" s="58" t="s">
        <v>670</v>
      </c>
      <c r="J10" s="58" t="s">
        <v>671</v>
      </c>
      <c r="K10" s="64">
        <f>(1-K5)*K6*K7*(K8+K9)</f>
        <v>1813.3361400000001</v>
      </c>
      <c r="M10" s="58" t="s">
        <v>669</v>
      </c>
      <c r="N10" s="58" t="s">
        <v>670</v>
      </c>
      <c r="O10" s="58" t="s">
        <v>671</v>
      </c>
      <c r="P10" s="64">
        <f>(1-P5)*P6*P7*(P8+P9)</f>
        <v>594.22852799999998</v>
      </c>
    </row>
    <row r="11" spans="2:16">
      <c r="B11" s="52"/>
      <c r="C11" s="52"/>
      <c r="D11" s="52"/>
      <c r="E11" s="52"/>
      <c r="H11" s="52"/>
      <c r="I11" s="52"/>
      <c r="J11" s="52"/>
      <c r="K11" s="52"/>
      <c r="M11" s="52"/>
      <c r="N11" s="52"/>
      <c r="O11" s="52"/>
      <c r="P11" s="52"/>
    </row>
    <row r="12" spans="2:16">
      <c r="B12" s="377" t="s">
        <v>672</v>
      </c>
      <c r="C12" s="378"/>
      <c r="D12" s="378"/>
      <c r="E12" s="379"/>
      <c r="H12" s="377" t="s">
        <v>672</v>
      </c>
      <c r="I12" s="378"/>
      <c r="J12" s="378"/>
      <c r="K12" s="379"/>
      <c r="M12" s="377" t="s">
        <v>672</v>
      </c>
      <c r="N12" s="378"/>
      <c r="O12" s="378"/>
      <c r="P12" s="379"/>
    </row>
    <row r="13" spans="2:16">
      <c r="B13" s="58" t="s">
        <v>673</v>
      </c>
      <c r="C13" s="58" t="s">
        <v>657</v>
      </c>
      <c r="D13" s="58" t="s">
        <v>658</v>
      </c>
      <c r="E13" s="58">
        <f>E5</f>
        <v>4.5600000000000002E-2</v>
      </c>
      <c r="H13" s="58" t="s">
        <v>673</v>
      </c>
      <c r="I13" s="58" t="s">
        <v>657</v>
      </c>
      <c r="J13" s="58" t="s">
        <v>658</v>
      </c>
      <c r="K13" s="58">
        <f>K5</f>
        <v>4.5600000000000002E-2</v>
      </c>
      <c r="M13" s="58" t="s">
        <v>673</v>
      </c>
      <c r="N13" s="58" t="s">
        <v>657</v>
      </c>
      <c r="O13" s="58" t="s">
        <v>658</v>
      </c>
      <c r="P13" s="58">
        <f>P5</f>
        <v>4.5600000000000002E-2</v>
      </c>
    </row>
    <row r="14" spans="2:16">
      <c r="B14" s="58" t="s">
        <v>659</v>
      </c>
      <c r="C14" s="58" t="s">
        <v>660</v>
      </c>
      <c r="D14" s="58"/>
      <c r="E14" s="61">
        <f>E6</f>
        <v>840865</v>
      </c>
      <c r="H14" s="58" t="s">
        <v>659</v>
      </c>
      <c r="I14" s="58" t="s">
        <v>660</v>
      </c>
      <c r="J14" s="58"/>
      <c r="K14" s="61">
        <f>K6</f>
        <v>633325</v>
      </c>
      <c r="M14" s="58" t="s">
        <v>659</v>
      </c>
      <c r="N14" s="58" t="s">
        <v>660</v>
      </c>
      <c r="O14" s="58"/>
      <c r="P14" s="61">
        <f>P6</f>
        <v>207540</v>
      </c>
    </row>
    <row r="15" spans="2:16">
      <c r="B15" s="58" t="s">
        <v>674</v>
      </c>
      <c r="C15" s="58" t="s">
        <v>675</v>
      </c>
      <c r="D15" s="58" t="s">
        <v>663</v>
      </c>
      <c r="E15" s="62">
        <f>E7</f>
        <v>4.0000000000000002E-4</v>
      </c>
      <c r="H15" s="58" t="s">
        <v>674</v>
      </c>
      <c r="I15" s="58" t="s">
        <v>675</v>
      </c>
      <c r="J15" s="58" t="s">
        <v>663</v>
      </c>
      <c r="K15" s="62">
        <f>K7</f>
        <v>4.0000000000000002E-4</v>
      </c>
      <c r="M15" s="58" t="s">
        <v>674</v>
      </c>
      <c r="N15" s="58" t="s">
        <v>675</v>
      </c>
      <c r="O15" s="58" t="s">
        <v>663</v>
      </c>
      <c r="P15" s="62">
        <f>P7</f>
        <v>4.0000000000000002E-4</v>
      </c>
    </row>
    <row r="16" spans="2:16">
      <c r="B16" s="58" t="s">
        <v>676</v>
      </c>
      <c r="C16" s="58" t="s">
        <v>890</v>
      </c>
      <c r="D16" s="58" t="s">
        <v>666</v>
      </c>
      <c r="E16" s="58">
        <v>0</v>
      </c>
      <c r="H16" s="58" t="s">
        <v>676</v>
      </c>
      <c r="I16" s="58" t="s">
        <v>890</v>
      </c>
      <c r="J16" s="58" t="s">
        <v>666</v>
      </c>
      <c r="K16" s="58">
        <v>0</v>
      </c>
      <c r="M16" s="58" t="s">
        <v>676</v>
      </c>
      <c r="N16" s="58" t="s">
        <v>890</v>
      </c>
      <c r="O16" s="58" t="s">
        <v>666</v>
      </c>
      <c r="P16" s="58">
        <v>0</v>
      </c>
    </row>
    <row r="17" spans="2:16">
      <c r="B17" s="58" t="s">
        <v>677</v>
      </c>
      <c r="C17" s="58" t="s">
        <v>678</v>
      </c>
      <c r="D17" s="58" t="s">
        <v>666</v>
      </c>
      <c r="E17" s="64">
        <v>0</v>
      </c>
      <c r="H17" s="58" t="s">
        <v>677</v>
      </c>
      <c r="I17" s="58" t="s">
        <v>678</v>
      </c>
      <c r="J17" s="58" t="s">
        <v>666</v>
      </c>
      <c r="K17" s="64">
        <v>0</v>
      </c>
      <c r="M17" s="58" t="s">
        <v>677</v>
      </c>
      <c r="N17" s="58" t="s">
        <v>678</v>
      </c>
      <c r="O17" s="58" t="s">
        <v>666</v>
      </c>
      <c r="P17" s="64">
        <v>0</v>
      </c>
    </row>
    <row r="18" spans="2:16">
      <c r="B18" s="58" t="s">
        <v>679</v>
      </c>
      <c r="C18" s="58" t="s">
        <v>680</v>
      </c>
      <c r="D18" s="58" t="s">
        <v>671</v>
      </c>
      <c r="E18" s="65">
        <f>(1-E13)*E14*E15*(E16+E17)</f>
        <v>0</v>
      </c>
      <c r="H18" s="58" t="s">
        <v>679</v>
      </c>
      <c r="I18" s="58" t="s">
        <v>680</v>
      </c>
      <c r="J18" s="58" t="s">
        <v>671</v>
      </c>
      <c r="K18" s="65">
        <f>(1-K13)*K14*K15*(K16+K17)</f>
        <v>0</v>
      </c>
      <c r="M18" s="58" t="s">
        <v>679</v>
      </c>
      <c r="N18" s="58" t="s">
        <v>680</v>
      </c>
      <c r="O18" s="58" t="s">
        <v>671</v>
      </c>
      <c r="P18" s="65">
        <f>(1-P13)*P14*P15*(P16+P17)</f>
        <v>0</v>
      </c>
    </row>
    <row r="19" spans="2:16">
      <c r="B19" s="52"/>
      <c r="C19" s="52"/>
      <c r="D19" s="52"/>
      <c r="E19" s="52"/>
      <c r="H19" s="52"/>
      <c r="I19" s="52"/>
      <c r="J19" s="52"/>
      <c r="K19" s="52"/>
      <c r="M19" s="52"/>
      <c r="N19" s="52"/>
      <c r="O19" s="52"/>
      <c r="P19" s="52"/>
    </row>
    <row r="20" spans="2:16">
      <c r="B20" s="377" t="s">
        <v>681</v>
      </c>
      <c r="C20" s="378"/>
      <c r="D20" s="378"/>
      <c r="E20" s="379"/>
      <c r="H20" s="377" t="s">
        <v>681</v>
      </c>
      <c r="I20" s="378"/>
      <c r="J20" s="378"/>
      <c r="K20" s="379"/>
      <c r="M20" s="377" t="s">
        <v>681</v>
      </c>
      <c r="N20" s="378"/>
      <c r="O20" s="378"/>
      <c r="P20" s="379"/>
    </row>
    <row r="21" spans="2:16">
      <c r="B21" s="63" t="s">
        <v>682</v>
      </c>
      <c r="C21" s="58" t="s">
        <v>682</v>
      </c>
      <c r="D21" s="58" t="s">
        <v>683</v>
      </c>
      <c r="E21" s="66">
        <v>0.89</v>
      </c>
      <c r="H21" s="63" t="s">
        <v>682</v>
      </c>
      <c r="I21" s="58" t="s">
        <v>682</v>
      </c>
      <c r="J21" s="58" t="s">
        <v>683</v>
      </c>
      <c r="K21" s="66">
        <v>0.89</v>
      </c>
      <c r="M21" s="63" t="s">
        <v>682</v>
      </c>
      <c r="N21" s="58" t="s">
        <v>682</v>
      </c>
      <c r="O21" s="58" t="s">
        <v>683</v>
      </c>
      <c r="P21" s="66">
        <v>0.89</v>
      </c>
    </row>
    <row r="22" spans="2:16">
      <c r="B22" s="58" t="s">
        <v>684</v>
      </c>
      <c r="C22" s="58" t="s">
        <v>685</v>
      </c>
      <c r="D22" s="58" t="s">
        <v>686</v>
      </c>
      <c r="E22" s="58">
        <v>112</v>
      </c>
      <c r="H22" s="58" t="s">
        <v>684</v>
      </c>
      <c r="I22" s="58" t="s">
        <v>685</v>
      </c>
      <c r="J22" s="58" t="s">
        <v>686</v>
      </c>
      <c r="K22" s="58">
        <v>112</v>
      </c>
      <c r="M22" s="58" t="s">
        <v>684</v>
      </c>
      <c r="N22" s="58" t="s">
        <v>685</v>
      </c>
      <c r="O22" s="58" t="s">
        <v>686</v>
      </c>
      <c r="P22" s="58">
        <v>112</v>
      </c>
    </row>
    <row r="23" spans="2:16">
      <c r="B23" s="58" t="s">
        <v>687</v>
      </c>
      <c r="C23" s="58" t="s">
        <v>688</v>
      </c>
      <c r="D23" s="58" t="s">
        <v>689</v>
      </c>
      <c r="E23" s="58">
        <v>9.4600000000000009</v>
      </c>
      <c r="H23" s="58" t="s">
        <v>687</v>
      </c>
      <c r="I23" s="58" t="s">
        <v>688</v>
      </c>
      <c r="J23" s="58" t="s">
        <v>689</v>
      </c>
      <c r="K23" s="58">
        <v>9.4600000000000009</v>
      </c>
      <c r="M23" s="58" t="s">
        <v>687</v>
      </c>
      <c r="N23" s="58" t="s">
        <v>688</v>
      </c>
      <c r="O23" s="58" t="s">
        <v>689</v>
      </c>
      <c r="P23" s="58">
        <v>9.4600000000000009</v>
      </c>
    </row>
    <row r="24" spans="2:16">
      <c r="B24" s="58" t="s">
        <v>690</v>
      </c>
      <c r="C24" s="58" t="s">
        <v>691</v>
      </c>
      <c r="D24" s="58" t="s">
        <v>692</v>
      </c>
      <c r="E24" s="58">
        <v>1.5599999999999999E-2</v>
      </c>
      <c r="H24" s="58" t="s">
        <v>690</v>
      </c>
      <c r="I24" s="58" t="s">
        <v>691</v>
      </c>
      <c r="J24" s="58" t="s">
        <v>692</v>
      </c>
      <c r="K24" s="58">
        <v>1.5599999999999999E-2</v>
      </c>
      <c r="M24" s="58" t="s">
        <v>690</v>
      </c>
      <c r="N24" s="58" t="s">
        <v>691</v>
      </c>
      <c r="O24" s="58" t="s">
        <v>692</v>
      </c>
      <c r="P24" s="58">
        <v>1.5599999999999999E-2</v>
      </c>
    </row>
    <row r="25" spans="2:16">
      <c r="B25" s="52"/>
      <c r="C25" s="52"/>
      <c r="D25" s="52"/>
      <c r="E25" s="52"/>
      <c r="H25" s="52"/>
      <c r="I25" s="52"/>
      <c r="J25" s="52"/>
      <c r="K25" s="52"/>
      <c r="M25" s="52"/>
      <c r="N25" s="52"/>
      <c r="O25" s="52"/>
      <c r="P25" s="52"/>
    </row>
    <row r="26" spans="2:16">
      <c r="B26" s="377" t="s">
        <v>693</v>
      </c>
      <c r="C26" s="378"/>
      <c r="D26" s="378"/>
      <c r="E26" s="379"/>
      <c r="H26" s="377" t="s">
        <v>693</v>
      </c>
      <c r="I26" s="378"/>
      <c r="J26" s="378"/>
      <c r="K26" s="379"/>
      <c r="M26" s="377" t="s">
        <v>693</v>
      </c>
      <c r="N26" s="378"/>
      <c r="O26" s="378"/>
      <c r="P26" s="379"/>
    </row>
    <row r="27" spans="2:16">
      <c r="B27" s="58" t="s">
        <v>694</v>
      </c>
      <c r="C27" s="58" t="s">
        <v>695</v>
      </c>
      <c r="D27" s="58" t="s">
        <v>696</v>
      </c>
      <c r="E27" s="61">
        <f>E10*((E22*E21)+E23)*E24</f>
        <v>4099.0810827021123</v>
      </c>
      <c r="H27" s="58" t="s">
        <v>694</v>
      </c>
      <c r="I27" s="58" t="s">
        <v>695</v>
      </c>
      <c r="J27" s="58" t="s">
        <v>696</v>
      </c>
      <c r="K27" s="61">
        <f>K10*((K22*K21)+K23)*K24</f>
        <v>3087.3570985857605</v>
      </c>
      <c r="M27" s="58" t="s">
        <v>694</v>
      </c>
      <c r="N27" s="58" t="s">
        <v>695</v>
      </c>
      <c r="O27" s="58" t="s">
        <v>696</v>
      </c>
      <c r="P27" s="61">
        <f>P10*((P22*P21)+P23)*P24</f>
        <v>1011.7239841163521</v>
      </c>
    </row>
    <row r="28" spans="2:16">
      <c r="B28" s="58" t="s">
        <v>697</v>
      </c>
      <c r="C28" s="58" t="s">
        <v>698</v>
      </c>
      <c r="D28" s="58" t="s">
        <v>696</v>
      </c>
      <c r="E28" s="61">
        <f>E18*((E22*E21)+E23)*E24</f>
        <v>0</v>
      </c>
      <c r="H28" s="58" t="s">
        <v>697</v>
      </c>
      <c r="I28" s="58" t="s">
        <v>698</v>
      </c>
      <c r="J28" s="58" t="s">
        <v>696</v>
      </c>
      <c r="K28" s="61">
        <f>K18*((K22*K21)+K23)*K24</f>
        <v>0</v>
      </c>
      <c r="M28" s="58" t="s">
        <v>697</v>
      </c>
      <c r="N28" s="58" t="s">
        <v>698</v>
      </c>
      <c r="O28" s="58" t="s">
        <v>696</v>
      </c>
      <c r="P28" s="61">
        <f>P18*((P22*P21)+P23)*P24</f>
        <v>0</v>
      </c>
    </row>
    <row r="29" spans="2:16">
      <c r="B29" s="58" t="s">
        <v>699</v>
      </c>
      <c r="C29" s="58" t="s">
        <v>700</v>
      </c>
      <c r="D29" s="58" t="s">
        <v>658</v>
      </c>
      <c r="E29" s="64">
        <v>0.93989999999999996</v>
      </c>
      <c r="H29" s="58" t="s">
        <v>699</v>
      </c>
      <c r="I29" s="58" t="s">
        <v>700</v>
      </c>
      <c r="J29" s="58" t="s">
        <v>658</v>
      </c>
      <c r="K29" s="64">
        <v>0.93989999999999996</v>
      </c>
      <c r="M29" s="58" t="s">
        <v>699</v>
      </c>
      <c r="N29" s="58" t="s">
        <v>700</v>
      </c>
      <c r="O29" s="58" t="s">
        <v>658</v>
      </c>
      <c r="P29" s="64">
        <v>0.93989999999999996</v>
      </c>
    </row>
    <row r="30" spans="2:16">
      <c r="B30" s="58" t="s">
        <v>701</v>
      </c>
      <c r="C30" s="58" t="s">
        <v>702</v>
      </c>
      <c r="D30" s="58" t="s">
        <v>696</v>
      </c>
      <c r="E30" s="58">
        <v>0</v>
      </c>
      <c r="H30" s="58" t="s">
        <v>701</v>
      </c>
      <c r="I30" s="58" t="s">
        <v>702</v>
      </c>
      <c r="J30" s="58" t="s">
        <v>696</v>
      </c>
      <c r="K30" s="58">
        <v>0</v>
      </c>
      <c r="M30" s="58" t="s">
        <v>701</v>
      </c>
      <c r="N30" s="58" t="s">
        <v>702</v>
      </c>
      <c r="O30" s="58" t="s">
        <v>696</v>
      </c>
      <c r="P30" s="58">
        <v>0</v>
      </c>
    </row>
    <row r="31" spans="2:16">
      <c r="B31" s="58" t="s">
        <v>703</v>
      </c>
      <c r="C31" s="58" t="s">
        <v>704</v>
      </c>
      <c r="D31" s="58" t="s">
        <v>696</v>
      </c>
      <c r="E31" s="61">
        <f>((E27-E28)*E29)-E30</f>
        <v>3852.7263096317151</v>
      </c>
      <c r="H31" s="58" t="s">
        <v>703</v>
      </c>
      <c r="I31" s="58" t="s">
        <v>704</v>
      </c>
      <c r="J31" s="58" t="s">
        <v>696</v>
      </c>
      <c r="K31" s="61">
        <f>((K27-K28)*K29)-K30</f>
        <v>2901.806936960756</v>
      </c>
      <c r="L31" s="100"/>
      <c r="M31" s="58" t="s">
        <v>703</v>
      </c>
      <c r="N31" s="58" t="s">
        <v>704</v>
      </c>
      <c r="O31" s="58" t="s">
        <v>696</v>
      </c>
      <c r="P31" s="61">
        <f>((P27-P28)*P29)-P30</f>
        <v>950.91937267095932</v>
      </c>
    </row>
    <row r="32" spans="2:16">
      <c r="B32" s="52"/>
      <c r="C32" s="52"/>
      <c r="D32" s="60"/>
      <c r="E32" s="52"/>
      <c r="H32" s="52"/>
      <c r="I32" s="52"/>
      <c r="J32" s="60"/>
      <c r="K32" s="52"/>
      <c r="M32" s="52"/>
      <c r="N32" s="52"/>
      <c r="O32" s="60"/>
      <c r="P32" s="52"/>
    </row>
    <row r="33" spans="2:16">
      <c r="B33" s="377" t="s">
        <v>705</v>
      </c>
      <c r="C33" s="378"/>
      <c r="D33" s="378"/>
      <c r="E33" s="379"/>
      <c r="H33" s="377" t="s">
        <v>705</v>
      </c>
      <c r="I33" s="378"/>
      <c r="J33" s="378"/>
      <c r="K33" s="379"/>
      <c r="M33" s="377" t="s">
        <v>705</v>
      </c>
      <c r="N33" s="378"/>
      <c r="O33" s="378"/>
      <c r="P33" s="379"/>
    </row>
    <row r="34" spans="2:16">
      <c r="B34" s="67" t="s">
        <v>706</v>
      </c>
      <c r="C34" s="58"/>
      <c r="D34" s="68"/>
      <c r="E34" s="69">
        <v>0.91090000000000004</v>
      </c>
      <c r="H34" s="67" t="s">
        <v>706</v>
      </c>
      <c r="I34" s="58"/>
      <c r="J34" s="68"/>
      <c r="K34" s="69">
        <v>0.91090000000000004</v>
      </c>
      <c r="M34" s="67" t="s">
        <v>706</v>
      </c>
      <c r="N34" s="58"/>
      <c r="O34" s="68"/>
      <c r="P34" s="69">
        <v>0.91090000000000004</v>
      </c>
    </row>
    <row r="35" spans="2:16">
      <c r="B35" s="67" t="s">
        <v>707</v>
      </c>
      <c r="C35" s="58" t="s">
        <v>708</v>
      </c>
      <c r="D35" s="68" t="s">
        <v>629</v>
      </c>
      <c r="E35" s="69">
        <f>1-E34</f>
        <v>8.9099999999999957E-2</v>
      </c>
      <c r="H35" s="67" t="s">
        <v>712</v>
      </c>
      <c r="I35" s="58" t="s">
        <v>708</v>
      </c>
      <c r="J35" s="68" t="s">
        <v>629</v>
      </c>
      <c r="K35" s="69">
        <f>1-K34</f>
        <v>8.9099999999999957E-2</v>
      </c>
      <c r="M35" s="67" t="s">
        <v>712</v>
      </c>
      <c r="N35" s="58" t="s">
        <v>708</v>
      </c>
      <c r="O35" s="68" t="s">
        <v>629</v>
      </c>
      <c r="P35" s="69">
        <f>1-P34</f>
        <v>8.9099999999999957E-2</v>
      </c>
    </row>
    <row r="36" spans="2:16">
      <c r="B36" s="70" t="s">
        <v>703</v>
      </c>
      <c r="C36" s="70" t="s">
        <v>710</v>
      </c>
      <c r="D36" s="70" t="s">
        <v>696</v>
      </c>
      <c r="E36" s="71">
        <f>K36+P36</f>
        <v>3509</v>
      </c>
      <c r="H36" s="70" t="s">
        <v>703</v>
      </c>
      <c r="I36" s="70" t="s">
        <v>710</v>
      </c>
      <c r="J36" s="70" t="s">
        <v>696</v>
      </c>
      <c r="K36" s="71">
        <f>ROUNDDOWN(K31*(1-K35),0)</f>
        <v>2643</v>
      </c>
      <c r="M36" s="70" t="s">
        <v>703</v>
      </c>
      <c r="N36" s="70" t="s">
        <v>710</v>
      </c>
      <c r="O36" s="70" t="s">
        <v>696</v>
      </c>
      <c r="P36" s="71">
        <f>ROUNDDOWN(P31*(1-P35),0)</f>
        <v>866</v>
      </c>
    </row>
    <row r="37" spans="2:16">
      <c r="B37" s="72" t="s">
        <v>711</v>
      </c>
      <c r="C37" s="73" t="s">
        <v>710</v>
      </c>
      <c r="D37" s="73" t="s">
        <v>696</v>
      </c>
      <c r="E37" s="74">
        <f>K37+P37</f>
        <v>3509</v>
      </c>
      <c r="H37" s="72" t="s">
        <v>711</v>
      </c>
      <c r="I37" s="73" t="s">
        <v>710</v>
      </c>
      <c r="J37" s="73" t="s">
        <v>696</v>
      </c>
      <c r="K37" s="74">
        <f>K36</f>
        <v>2643</v>
      </c>
      <c r="M37" s="72" t="s">
        <v>711</v>
      </c>
      <c r="N37" s="73" t="s">
        <v>710</v>
      </c>
      <c r="O37" s="73" t="s">
        <v>696</v>
      </c>
      <c r="P37" s="74">
        <f>P36</f>
        <v>866</v>
      </c>
    </row>
    <row r="38" spans="2:16">
      <c r="C38" s="382"/>
      <c r="D38" s="382"/>
      <c r="E38" s="79"/>
      <c r="I38" s="382"/>
      <c r="J38" s="382"/>
      <c r="K38" s="79"/>
      <c r="N38" s="382"/>
      <c r="O38" s="382"/>
      <c r="P38" s="79"/>
    </row>
    <row r="41" spans="2:16">
      <c r="E41" s="18"/>
      <c r="K41" s="18"/>
      <c r="P41" s="18"/>
    </row>
  </sheetData>
  <mergeCells count="21">
    <mergeCell ref="B2:E2"/>
    <mergeCell ref="H2:K2"/>
    <mergeCell ref="M2:P2"/>
    <mergeCell ref="B4:E4"/>
    <mergeCell ref="H4:K4"/>
    <mergeCell ref="M4:P4"/>
    <mergeCell ref="B12:E12"/>
    <mergeCell ref="H12:K12"/>
    <mergeCell ref="M12:P12"/>
    <mergeCell ref="B20:E20"/>
    <mergeCell ref="H20:K20"/>
    <mergeCell ref="M20:P20"/>
    <mergeCell ref="C38:D38"/>
    <mergeCell ref="N38:O38"/>
    <mergeCell ref="B26:E26"/>
    <mergeCell ref="H26:K26"/>
    <mergeCell ref="M26:P26"/>
    <mergeCell ref="B33:E33"/>
    <mergeCell ref="H33:K33"/>
    <mergeCell ref="M33:P33"/>
    <mergeCell ref="I38:J38"/>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0B6C0-807A-4A2E-8690-D4556B9553DF}">
  <dimension ref="B2:P41"/>
  <sheetViews>
    <sheetView workbookViewId="0">
      <selection sqref="A1:J1"/>
    </sheetView>
  </sheetViews>
  <sheetFormatPr defaultRowHeight="15"/>
  <cols>
    <col min="2" max="2" width="60.5703125" bestFit="1" customWidth="1"/>
    <col min="3" max="3" width="18.42578125" bestFit="1" customWidth="1"/>
    <col min="4" max="4" width="12.42578125" bestFit="1" customWidth="1"/>
    <col min="5" max="5" width="12.5703125" customWidth="1"/>
    <col min="6" max="6" width="7.42578125" customWidth="1"/>
    <col min="7" max="7" width="6.42578125" customWidth="1"/>
    <col min="8" max="8" width="60.5703125" bestFit="1" customWidth="1"/>
    <col min="9" max="9" width="18.42578125" bestFit="1" customWidth="1"/>
    <col min="10" max="10" width="12.42578125" bestFit="1" customWidth="1"/>
    <col min="11" max="11" width="12.5703125" customWidth="1"/>
    <col min="12" max="12" width="5" customWidth="1"/>
    <col min="13" max="13" width="60.5703125" bestFit="1" customWidth="1"/>
    <col min="14" max="14" width="18.42578125" bestFit="1" customWidth="1"/>
    <col min="15" max="15" width="12.42578125" bestFit="1" customWidth="1"/>
    <col min="16" max="16" width="12.5703125" customWidth="1"/>
  </cols>
  <sheetData>
    <row r="2" spans="2:16">
      <c r="B2" s="381" t="s">
        <v>744</v>
      </c>
      <c r="C2" s="381"/>
      <c r="D2" s="381"/>
      <c r="E2" s="381"/>
      <c r="H2" s="386" t="s">
        <v>654</v>
      </c>
      <c r="I2" s="386"/>
      <c r="J2" s="386"/>
      <c r="K2" s="386"/>
      <c r="M2" s="386" t="s">
        <v>742</v>
      </c>
      <c r="N2" s="386"/>
      <c r="O2" s="386"/>
      <c r="P2" s="386"/>
    </row>
    <row r="3" spans="2:16" ht="14.45" hidden="1" customHeight="1">
      <c r="B3" s="52"/>
      <c r="C3" s="52"/>
      <c r="D3" s="52"/>
      <c r="E3" s="52"/>
    </row>
    <row r="4" spans="2:16">
      <c r="B4" s="377" t="s">
        <v>655</v>
      </c>
      <c r="C4" s="377"/>
      <c r="D4" s="377"/>
      <c r="E4" s="377"/>
      <c r="F4" s="1"/>
      <c r="G4" s="1"/>
      <c r="H4" s="383" t="s">
        <v>655</v>
      </c>
      <c r="I4" s="384"/>
      <c r="J4" s="384"/>
      <c r="K4" s="385"/>
      <c r="L4" s="2"/>
      <c r="M4" s="383" t="s">
        <v>655</v>
      </c>
      <c r="N4" s="384"/>
      <c r="O4" s="384"/>
      <c r="P4" s="385"/>
    </row>
    <row r="5" spans="2:16">
      <c r="B5" s="58" t="s">
        <v>656</v>
      </c>
      <c r="C5" s="58" t="s">
        <v>657</v>
      </c>
      <c r="D5" s="58" t="s">
        <v>658</v>
      </c>
      <c r="E5" s="59">
        <v>4.5600000000000002E-2</v>
      </c>
      <c r="H5" s="3" t="s">
        <v>656</v>
      </c>
      <c r="I5" s="3" t="s">
        <v>657</v>
      </c>
      <c r="J5" s="3" t="s">
        <v>658</v>
      </c>
      <c r="K5" s="90">
        <v>4.5600000000000002E-2</v>
      </c>
      <c r="L5" s="4"/>
      <c r="M5" s="3" t="s">
        <v>656</v>
      </c>
      <c r="N5" s="3" t="s">
        <v>657</v>
      </c>
      <c r="O5" s="3" t="s">
        <v>658</v>
      </c>
      <c r="P5" s="90">
        <v>4.5600000000000002E-2</v>
      </c>
    </row>
    <row r="6" spans="2:16">
      <c r="B6" s="58" t="s">
        <v>659</v>
      </c>
      <c r="C6" s="58" t="s">
        <v>660</v>
      </c>
      <c r="D6" s="58"/>
      <c r="E6" s="61">
        <f>'Project Technology Days '!S199</f>
        <v>769025</v>
      </c>
      <c r="H6" s="3" t="s">
        <v>659</v>
      </c>
      <c r="I6" s="3" t="s">
        <v>660</v>
      </c>
      <c r="J6" s="3"/>
      <c r="K6" s="91">
        <f>'Project Technology Days '!Q199</f>
        <v>553025</v>
      </c>
      <c r="M6" s="3" t="s">
        <v>659</v>
      </c>
      <c r="N6" s="3" t="s">
        <v>660</v>
      </c>
      <c r="O6" s="3"/>
      <c r="P6" s="91">
        <f>'Project Technology Days '!R199</f>
        <v>216000</v>
      </c>
    </row>
    <row r="7" spans="2:16">
      <c r="B7" s="58" t="s">
        <v>661</v>
      </c>
      <c r="C7" s="58" t="s">
        <v>662</v>
      </c>
      <c r="D7" s="58" t="s">
        <v>663</v>
      </c>
      <c r="E7" s="62">
        <v>4.0000000000000002E-4</v>
      </c>
      <c r="H7" s="3" t="s">
        <v>661</v>
      </c>
      <c r="I7" s="3" t="s">
        <v>662</v>
      </c>
      <c r="J7" s="3" t="s">
        <v>663</v>
      </c>
      <c r="K7" s="62">
        <v>4.0000000000000002E-4</v>
      </c>
      <c r="M7" s="3" t="s">
        <v>661</v>
      </c>
      <c r="N7" s="3" t="s">
        <v>662</v>
      </c>
      <c r="O7" s="3" t="s">
        <v>663</v>
      </c>
      <c r="P7" s="62">
        <v>4.0000000000000002E-4</v>
      </c>
    </row>
    <row r="8" spans="2:16" ht="30">
      <c r="B8" s="63" t="s">
        <v>664</v>
      </c>
      <c r="C8" s="58" t="s">
        <v>665</v>
      </c>
      <c r="D8" s="58" t="s">
        <v>666</v>
      </c>
      <c r="E8" s="58">
        <v>7.5</v>
      </c>
      <c r="H8" s="5" t="s">
        <v>664</v>
      </c>
      <c r="I8" s="3" t="s">
        <v>665</v>
      </c>
      <c r="J8" s="3" t="s">
        <v>666</v>
      </c>
      <c r="K8" s="3">
        <v>7.5</v>
      </c>
      <c r="M8" s="5" t="s">
        <v>664</v>
      </c>
      <c r="N8" s="3" t="s">
        <v>665</v>
      </c>
      <c r="O8" s="3" t="s">
        <v>666</v>
      </c>
      <c r="P8" s="3">
        <v>7.5</v>
      </c>
    </row>
    <row r="9" spans="2:16" ht="30">
      <c r="B9" s="63" t="s">
        <v>667</v>
      </c>
      <c r="C9" s="58" t="s">
        <v>668</v>
      </c>
      <c r="D9" s="58" t="s">
        <v>666</v>
      </c>
      <c r="E9" s="58">
        <v>0</v>
      </c>
      <c r="H9" s="5" t="s">
        <v>667</v>
      </c>
      <c r="I9" s="3" t="s">
        <v>668</v>
      </c>
      <c r="J9" s="3" t="s">
        <v>666</v>
      </c>
      <c r="K9" s="3">
        <v>0</v>
      </c>
      <c r="M9" s="5" t="s">
        <v>667</v>
      </c>
      <c r="N9" s="3" t="s">
        <v>668</v>
      </c>
      <c r="O9" s="3" t="s">
        <v>666</v>
      </c>
      <c r="P9" s="3">
        <v>0</v>
      </c>
    </row>
    <row r="10" spans="2:16">
      <c r="B10" s="58" t="s">
        <v>669</v>
      </c>
      <c r="C10" s="58" t="s">
        <v>670</v>
      </c>
      <c r="D10" s="58" t="s">
        <v>671</v>
      </c>
      <c r="E10" s="64">
        <f>(1-E5)*E6*E7*(E8+E9)</f>
        <v>2201.8723800000002</v>
      </c>
      <c r="H10" s="3" t="s">
        <v>669</v>
      </c>
      <c r="I10" s="3" t="s">
        <v>670</v>
      </c>
      <c r="J10" s="3" t="s">
        <v>671</v>
      </c>
      <c r="K10" s="93">
        <f>(1-K5)*K6*K7*(K8+K9)</f>
        <v>1583.4211800000003</v>
      </c>
      <c r="M10" s="3" t="s">
        <v>669</v>
      </c>
      <c r="N10" s="3" t="s">
        <v>670</v>
      </c>
      <c r="O10" s="3" t="s">
        <v>671</v>
      </c>
      <c r="P10" s="93">
        <f>(1-P5)*P6*P7*(P8+P9)</f>
        <v>618.45119999999997</v>
      </c>
    </row>
    <row r="11" spans="2:16">
      <c r="B11" s="52"/>
      <c r="C11" s="52"/>
      <c r="D11" s="52"/>
      <c r="E11" s="52"/>
    </row>
    <row r="12" spans="2:16">
      <c r="B12" s="377" t="s">
        <v>672</v>
      </c>
      <c r="C12" s="377"/>
      <c r="D12" s="377"/>
      <c r="E12" s="377"/>
      <c r="H12" s="383" t="s">
        <v>672</v>
      </c>
      <c r="I12" s="384"/>
      <c r="J12" s="384"/>
      <c r="K12" s="385"/>
      <c r="M12" s="383" t="s">
        <v>672</v>
      </c>
      <c r="N12" s="384"/>
      <c r="O12" s="384"/>
      <c r="P12" s="385"/>
    </row>
    <row r="13" spans="2:16">
      <c r="B13" s="58" t="s">
        <v>673</v>
      </c>
      <c r="C13" s="58" t="s">
        <v>657</v>
      </c>
      <c r="D13" s="58" t="s">
        <v>658</v>
      </c>
      <c r="E13" s="58">
        <f>E5</f>
        <v>4.5600000000000002E-2</v>
      </c>
      <c r="H13" s="3" t="s">
        <v>673</v>
      </c>
      <c r="I13" s="3" t="s">
        <v>657</v>
      </c>
      <c r="J13" s="3" t="s">
        <v>658</v>
      </c>
      <c r="K13" s="17">
        <f>K5</f>
        <v>4.5600000000000002E-2</v>
      </c>
      <c r="M13" s="3" t="s">
        <v>673</v>
      </c>
      <c r="N13" s="3" t="s">
        <v>657</v>
      </c>
      <c r="O13" s="3" t="s">
        <v>658</v>
      </c>
      <c r="P13" s="99">
        <f>P5</f>
        <v>4.5600000000000002E-2</v>
      </c>
    </row>
    <row r="14" spans="2:16">
      <c r="B14" s="58" t="s">
        <v>659</v>
      </c>
      <c r="C14" s="58" t="s">
        <v>660</v>
      </c>
      <c r="D14" s="58"/>
      <c r="E14" s="61">
        <f>E6</f>
        <v>769025</v>
      </c>
      <c r="H14" s="3" t="s">
        <v>659</v>
      </c>
      <c r="I14" s="3" t="s">
        <v>660</v>
      </c>
      <c r="J14" s="3"/>
      <c r="K14" s="3">
        <f>K6</f>
        <v>553025</v>
      </c>
      <c r="M14" s="3" t="s">
        <v>659</v>
      </c>
      <c r="N14" s="3" t="s">
        <v>660</v>
      </c>
      <c r="O14" s="3"/>
      <c r="P14" s="3">
        <f>P6</f>
        <v>216000</v>
      </c>
    </row>
    <row r="15" spans="2:16">
      <c r="B15" s="58" t="s">
        <v>674</v>
      </c>
      <c r="C15" s="58" t="s">
        <v>675</v>
      </c>
      <c r="D15" s="58" t="s">
        <v>663</v>
      </c>
      <c r="E15" s="62">
        <f>E7</f>
        <v>4.0000000000000002E-4</v>
      </c>
      <c r="H15" s="3" t="s">
        <v>674</v>
      </c>
      <c r="I15" s="3" t="s">
        <v>675</v>
      </c>
      <c r="J15" s="3" t="s">
        <v>663</v>
      </c>
      <c r="K15" s="92">
        <f>K7</f>
        <v>4.0000000000000002E-4</v>
      </c>
      <c r="M15" s="3" t="s">
        <v>674</v>
      </c>
      <c r="N15" s="3" t="s">
        <v>675</v>
      </c>
      <c r="O15" s="3" t="s">
        <v>663</v>
      </c>
      <c r="P15" s="92">
        <f>P7</f>
        <v>4.0000000000000002E-4</v>
      </c>
    </row>
    <row r="16" spans="2:16">
      <c r="B16" s="58" t="s">
        <v>676</v>
      </c>
      <c r="C16" s="58" t="s">
        <v>890</v>
      </c>
      <c r="D16" s="58" t="s">
        <v>666</v>
      </c>
      <c r="E16" s="58">
        <v>0</v>
      </c>
      <c r="H16" s="3" t="s">
        <v>676</v>
      </c>
      <c r="I16" s="3" t="s">
        <v>890</v>
      </c>
      <c r="J16" s="3" t="s">
        <v>666</v>
      </c>
      <c r="K16" s="3">
        <v>0</v>
      </c>
      <c r="M16" s="3" t="s">
        <v>676</v>
      </c>
      <c r="N16" s="3" t="s">
        <v>890</v>
      </c>
      <c r="O16" s="3" t="s">
        <v>666</v>
      </c>
      <c r="P16" s="3">
        <v>0</v>
      </c>
    </row>
    <row r="17" spans="2:16">
      <c r="B17" s="58" t="s">
        <v>677</v>
      </c>
      <c r="C17" s="58" t="s">
        <v>678</v>
      </c>
      <c r="D17" s="58" t="s">
        <v>666</v>
      </c>
      <c r="E17" s="64">
        <v>0</v>
      </c>
      <c r="H17" s="3" t="s">
        <v>677</v>
      </c>
      <c r="I17" s="3" t="s">
        <v>678</v>
      </c>
      <c r="J17" s="3" t="s">
        <v>666</v>
      </c>
      <c r="K17" s="93">
        <v>0</v>
      </c>
      <c r="M17" s="3" t="s">
        <v>677</v>
      </c>
      <c r="N17" s="3" t="s">
        <v>678</v>
      </c>
      <c r="O17" s="3" t="s">
        <v>666</v>
      </c>
      <c r="P17" s="93">
        <v>0</v>
      </c>
    </row>
    <row r="18" spans="2:16">
      <c r="B18" s="58" t="s">
        <v>679</v>
      </c>
      <c r="C18" s="58" t="s">
        <v>680</v>
      </c>
      <c r="D18" s="58" t="s">
        <v>671</v>
      </c>
      <c r="E18" s="65">
        <f>(1-E13)*E14*E15*(E16+E17)</f>
        <v>0</v>
      </c>
      <c r="H18" s="3" t="s">
        <v>679</v>
      </c>
      <c r="I18" s="3" t="s">
        <v>680</v>
      </c>
      <c r="J18" s="3" t="s">
        <v>671</v>
      </c>
      <c r="K18" s="6">
        <f>(1-K13)*K14*K15*(K16+K17)</f>
        <v>0</v>
      </c>
      <c r="M18" s="3" t="s">
        <v>679</v>
      </c>
      <c r="N18" s="3" t="s">
        <v>680</v>
      </c>
      <c r="O18" s="3" t="s">
        <v>671</v>
      </c>
      <c r="P18" s="6">
        <f>(1-P13)*P14*P15*(P16+P17)</f>
        <v>0</v>
      </c>
    </row>
    <row r="19" spans="2:16">
      <c r="B19" s="52"/>
      <c r="C19" s="52"/>
      <c r="D19" s="52"/>
      <c r="E19" s="52"/>
    </row>
    <row r="20" spans="2:16">
      <c r="B20" s="377" t="s">
        <v>681</v>
      </c>
      <c r="C20" s="377"/>
      <c r="D20" s="377"/>
      <c r="E20" s="377"/>
      <c r="H20" s="383" t="s">
        <v>681</v>
      </c>
      <c r="I20" s="384"/>
      <c r="J20" s="384"/>
      <c r="K20" s="385"/>
      <c r="M20" s="383" t="s">
        <v>681</v>
      </c>
      <c r="N20" s="384"/>
      <c r="O20" s="384"/>
      <c r="P20" s="385"/>
    </row>
    <row r="21" spans="2:16">
      <c r="B21" s="63" t="s">
        <v>682</v>
      </c>
      <c r="C21" s="58" t="s">
        <v>682</v>
      </c>
      <c r="D21" s="58" t="s">
        <v>683</v>
      </c>
      <c r="E21" s="66">
        <v>0.89</v>
      </c>
      <c r="H21" s="5" t="s">
        <v>682</v>
      </c>
      <c r="I21" s="3" t="s">
        <v>682</v>
      </c>
      <c r="J21" s="3" t="s">
        <v>683</v>
      </c>
      <c r="K21" s="94">
        <v>0.89</v>
      </c>
      <c r="M21" s="5" t="s">
        <v>682</v>
      </c>
      <c r="N21" s="3" t="s">
        <v>682</v>
      </c>
      <c r="O21" s="3" t="s">
        <v>683</v>
      </c>
      <c r="P21" s="94">
        <v>0.89</v>
      </c>
    </row>
    <row r="22" spans="2:16">
      <c r="B22" s="58" t="s">
        <v>684</v>
      </c>
      <c r="C22" s="58" t="s">
        <v>685</v>
      </c>
      <c r="D22" s="58" t="s">
        <v>686</v>
      </c>
      <c r="E22" s="58">
        <v>112</v>
      </c>
      <c r="H22" s="3" t="s">
        <v>684</v>
      </c>
      <c r="I22" s="3" t="s">
        <v>685</v>
      </c>
      <c r="J22" s="3" t="s">
        <v>686</v>
      </c>
      <c r="K22" s="3">
        <v>112</v>
      </c>
      <c r="M22" s="3" t="s">
        <v>684</v>
      </c>
      <c r="N22" s="3" t="s">
        <v>685</v>
      </c>
      <c r="O22" s="3" t="s">
        <v>686</v>
      </c>
      <c r="P22" s="3">
        <v>112</v>
      </c>
    </row>
    <row r="23" spans="2:16">
      <c r="B23" s="58" t="s">
        <v>687</v>
      </c>
      <c r="C23" s="58" t="s">
        <v>688</v>
      </c>
      <c r="D23" s="58" t="s">
        <v>689</v>
      </c>
      <c r="E23" s="58">
        <v>9.4600000000000009</v>
      </c>
      <c r="H23" s="3" t="s">
        <v>687</v>
      </c>
      <c r="I23" s="3" t="s">
        <v>688</v>
      </c>
      <c r="J23" s="3" t="s">
        <v>689</v>
      </c>
      <c r="K23" s="58">
        <v>9.4600000000000009</v>
      </c>
      <c r="M23" s="3" t="s">
        <v>687</v>
      </c>
      <c r="N23" s="3" t="s">
        <v>688</v>
      </c>
      <c r="O23" s="3" t="s">
        <v>689</v>
      </c>
      <c r="P23" s="58">
        <v>9.4600000000000009</v>
      </c>
    </row>
    <row r="24" spans="2:16">
      <c r="B24" s="58" t="s">
        <v>690</v>
      </c>
      <c r="C24" s="58" t="s">
        <v>691</v>
      </c>
      <c r="D24" s="58" t="s">
        <v>692</v>
      </c>
      <c r="E24" s="58">
        <v>1.5599999999999999E-2</v>
      </c>
      <c r="H24" s="3" t="s">
        <v>690</v>
      </c>
      <c r="I24" s="3" t="s">
        <v>691</v>
      </c>
      <c r="J24" s="3" t="s">
        <v>692</v>
      </c>
      <c r="K24" s="3">
        <v>1.5599999999999999E-2</v>
      </c>
      <c r="M24" s="3" t="s">
        <v>690</v>
      </c>
      <c r="N24" s="3" t="s">
        <v>691</v>
      </c>
      <c r="O24" s="3" t="s">
        <v>692</v>
      </c>
      <c r="P24" s="3">
        <v>1.5599999999999999E-2</v>
      </c>
    </row>
    <row r="25" spans="2:16">
      <c r="B25" s="52"/>
      <c r="C25" s="52"/>
      <c r="D25" s="52"/>
      <c r="E25" s="52"/>
    </row>
    <row r="26" spans="2:16">
      <c r="B26" s="377" t="s">
        <v>693</v>
      </c>
      <c r="C26" s="377"/>
      <c r="D26" s="377"/>
      <c r="E26" s="377"/>
      <c r="H26" s="383" t="s">
        <v>693</v>
      </c>
      <c r="I26" s="384"/>
      <c r="J26" s="384"/>
      <c r="K26" s="385"/>
      <c r="M26" s="383" t="s">
        <v>693</v>
      </c>
      <c r="N26" s="384"/>
      <c r="O26" s="384"/>
      <c r="P26" s="385"/>
    </row>
    <row r="27" spans="2:16">
      <c r="B27" s="58" t="s">
        <v>694</v>
      </c>
      <c r="C27" s="58" t="s">
        <v>695</v>
      </c>
      <c r="D27" s="58" t="s">
        <v>696</v>
      </c>
      <c r="E27" s="61">
        <f>E10*((E22*E21)+E23)*E24</f>
        <v>3748.8726842299207</v>
      </c>
      <c r="H27" s="3" t="s">
        <v>694</v>
      </c>
      <c r="I27" s="3" t="s">
        <v>695</v>
      </c>
      <c r="J27" s="3" t="s">
        <v>696</v>
      </c>
      <c r="K27" s="91">
        <f>K10*((K22*K21)+K23)*K24</f>
        <v>2695.907566329121</v>
      </c>
      <c r="M27" s="3" t="s">
        <v>694</v>
      </c>
      <c r="N27" s="3" t="s">
        <v>695</v>
      </c>
      <c r="O27" s="3" t="s">
        <v>696</v>
      </c>
      <c r="P27" s="91">
        <f>P10*((P22*P21)+P23)*P24</f>
        <v>1052.9651179007999</v>
      </c>
    </row>
    <row r="28" spans="2:16">
      <c r="B28" s="58" t="s">
        <v>697</v>
      </c>
      <c r="C28" s="58" t="s">
        <v>698</v>
      </c>
      <c r="D28" s="58" t="s">
        <v>696</v>
      </c>
      <c r="E28" s="61">
        <f>E18*((E22*E21)+E23)*E24</f>
        <v>0</v>
      </c>
      <c r="H28" s="3" t="s">
        <v>697</v>
      </c>
      <c r="I28" s="3" t="s">
        <v>698</v>
      </c>
      <c r="J28" s="3" t="s">
        <v>696</v>
      </c>
      <c r="K28" s="91">
        <f>K18*((K22*K21)+K23)*K24</f>
        <v>0</v>
      </c>
      <c r="M28" s="3" t="s">
        <v>697</v>
      </c>
      <c r="N28" s="3" t="s">
        <v>698</v>
      </c>
      <c r="O28" s="3" t="s">
        <v>696</v>
      </c>
      <c r="P28" s="91">
        <f>P18*((P22*P21)+P23)*P24</f>
        <v>0</v>
      </c>
    </row>
    <row r="29" spans="2:16">
      <c r="B29" s="58" t="s">
        <v>699</v>
      </c>
      <c r="C29" s="58" t="s">
        <v>700</v>
      </c>
      <c r="D29" s="58" t="s">
        <v>658</v>
      </c>
      <c r="E29" s="64">
        <v>0.93989999999999996</v>
      </c>
      <c r="H29" s="3" t="s">
        <v>699</v>
      </c>
      <c r="I29" s="3" t="s">
        <v>700</v>
      </c>
      <c r="J29" s="3" t="s">
        <v>658</v>
      </c>
      <c r="K29" s="64">
        <v>0.93989999999999996</v>
      </c>
      <c r="M29" s="3" t="s">
        <v>699</v>
      </c>
      <c r="N29" s="3" t="s">
        <v>700</v>
      </c>
      <c r="O29" s="3" t="s">
        <v>658</v>
      </c>
      <c r="P29" s="64">
        <v>0.93989999999999996</v>
      </c>
    </row>
    <row r="30" spans="2:16">
      <c r="B30" s="58" t="s">
        <v>701</v>
      </c>
      <c r="C30" s="58" t="s">
        <v>702</v>
      </c>
      <c r="D30" s="58" t="s">
        <v>696</v>
      </c>
      <c r="E30" s="58">
        <v>0</v>
      </c>
      <c r="H30" s="3" t="s">
        <v>701</v>
      </c>
      <c r="I30" s="3" t="s">
        <v>702</v>
      </c>
      <c r="J30" s="3" t="s">
        <v>696</v>
      </c>
      <c r="K30" s="3">
        <v>0</v>
      </c>
      <c r="M30" s="3" t="s">
        <v>701</v>
      </c>
      <c r="N30" s="3" t="s">
        <v>702</v>
      </c>
      <c r="O30" s="3" t="s">
        <v>696</v>
      </c>
      <c r="P30" s="3">
        <v>0</v>
      </c>
    </row>
    <row r="31" spans="2:16">
      <c r="B31" s="58" t="s">
        <v>703</v>
      </c>
      <c r="C31" s="58" t="s">
        <v>704</v>
      </c>
      <c r="D31" s="58" t="s">
        <v>696</v>
      </c>
      <c r="E31" s="61">
        <f>((E27-E28)*E29)-E30</f>
        <v>3523.5654359077021</v>
      </c>
      <c r="H31" s="3" t="s">
        <v>703</v>
      </c>
      <c r="I31" s="3" t="s">
        <v>704</v>
      </c>
      <c r="J31" s="3" t="s">
        <v>696</v>
      </c>
      <c r="K31" s="6">
        <f>((K27-K28)*K29)-K30</f>
        <v>2533.8835215927406</v>
      </c>
      <c r="L31" s="100"/>
      <c r="M31" s="3" t="s">
        <v>703</v>
      </c>
      <c r="N31" s="3" t="s">
        <v>704</v>
      </c>
      <c r="O31" s="3" t="s">
        <v>696</v>
      </c>
      <c r="P31" s="6">
        <f>((P27-P28)*P29)-P30</f>
        <v>989.68191431496177</v>
      </c>
    </row>
    <row r="32" spans="2:16">
      <c r="B32" s="52"/>
      <c r="C32" s="52"/>
      <c r="D32" s="60"/>
      <c r="E32" s="52"/>
      <c r="J32" s="4"/>
      <c r="O32" s="4"/>
    </row>
    <row r="33" spans="2:16">
      <c r="B33" s="377" t="s">
        <v>705</v>
      </c>
      <c r="C33" s="377"/>
      <c r="D33" s="377"/>
      <c r="E33" s="377"/>
      <c r="H33" s="383" t="s">
        <v>705</v>
      </c>
      <c r="I33" s="384"/>
      <c r="J33" s="384"/>
      <c r="K33" s="385"/>
      <c r="M33" s="383" t="s">
        <v>705</v>
      </c>
      <c r="N33" s="384"/>
      <c r="O33" s="384"/>
      <c r="P33" s="385"/>
    </row>
    <row r="34" spans="2:16">
      <c r="B34" s="67" t="s">
        <v>706</v>
      </c>
      <c r="C34" s="58"/>
      <c r="D34" s="68"/>
      <c r="E34" s="69">
        <v>0.91090000000000004</v>
      </c>
      <c r="H34" s="95" t="s">
        <v>706</v>
      </c>
      <c r="I34" s="3"/>
      <c r="J34" s="96"/>
      <c r="K34" s="97">
        <v>0.91090000000000004</v>
      </c>
      <c r="M34" s="95" t="s">
        <v>706</v>
      </c>
      <c r="N34" s="3"/>
      <c r="O34" s="96"/>
      <c r="P34" s="97">
        <v>0.91090000000000004</v>
      </c>
    </row>
    <row r="35" spans="2:16">
      <c r="B35" s="67" t="s">
        <v>707</v>
      </c>
      <c r="C35" s="58" t="s">
        <v>708</v>
      </c>
      <c r="D35" s="68" t="s">
        <v>629</v>
      </c>
      <c r="E35" s="69">
        <f>1-E34</f>
        <v>8.9099999999999957E-2</v>
      </c>
      <c r="H35" s="95" t="s">
        <v>713</v>
      </c>
      <c r="I35" s="3" t="s">
        <v>708</v>
      </c>
      <c r="J35" s="96" t="s">
        <v>629</v>
      </c>
      <c r="K35" s="97">
        <f>1-K34</f>
        <v>8.9099999999999957E-2</v>
      </c>
      <c r="M35" s="95" t="s">
        <v>713</v>
      </c>
      <c r="N35" s="3" t="s">
        <v>708</v>
      </c>
      <c r="O35" s="96" t="s">
        <v>629</v>
      </c>
      <c r="P35" s="97">
        <f>1-P34</f>
        <v>8.9099999999999957E-2</v>
      </c>
    </row>
    <row r="36" spans="2:16">
      <c r="B36" s="70" t="s">
        <v>703</v>
      </c>
      <c r="C36" s="70" t="s">
        <v>710</v>
      </c>
      <c r="D36" s="70" t="s">
        <v>696</v>
      </c>
      <c r="E36" s="71">
        <f>K36+P36</f>
        <v>3209</v>
      </c>
      <c r="H36" s="53" t="s">
        <v>703</v>
      </c>
      <c r="I36" s="53" t="s">
        <v>710</v>
      </c>
      <c r="J36" s="53" t="s">
        <v>696</v>
      </c>
      <c r="K36" s="54">
        <f>ROUNDDOWN(K31*(1-K35),0)</f>
        <v>2308</v>
      </c>
      <c r="M36" s="53" t="s">
        <v>703</v>
      </c>
      <c r="N36" s="53" t="s">
        <v>710</v>
      </c>
      <c r="O36" s="53" t="s">
        <v>696</v>
      </c>
      <c r="P36" s="54">
        <f>ROUNDDOWN(P31*(1-P35),0)</f>
        <v>901</v>
      </c>
    </row>
    <row r="37" spans="2:16">
      <c r="B37" s="72" t="s">
        <v>711</v>
      </c>
      <c r="C37" s="73" t="s">
        <v>710</v>
      </c>
      <c r="D37" s="73" t="s">
        <v>696</v>
      </c>
      <c r="E37" s="74">
        <f>K37+P37</f>
        <v>3209</v>
      </c>
      <c r="H37" s="98" t="s">
        <v>711</v>
      </c>
      <c r="I37" s="55" t="s">
        <v>710</v>
      </c>
      <c r="J37" s="55" t="s">
        <v>696</v>
      </c>
      <c r="K37" s="78">
        <f>(K36)</f>
        <v>2308</v>
      </c>
      <c r="M37" s="98" t="s">
        <v>711</v>
      </c>
      <c r="N37" s="55" t="s">
        <v>710</v>
      </c>
      <c r="O37" s="55" t="s">
        <v>696</v>
      </c>
      <c r="P37" s="78">
        <f>P36</f>
        <v>901</v>
      </c>
    </row>
    <row r="38" spans="2:16">
      <c r="C38" s="382"/>
      <c r="D38" s="382"/>
      <c r="E38" s="79"/>
      <c r="I38" s="382"/>
      <c r="J38" s="382"/>
      <c r="K38" s="79"/>
      <c r="N38" s="382"/>
      <c r="O38" s="382"/>
      <c r="P38" s="79"/>
    </row>
    <row r="41" spans="2:16">
      <c r="E41" s="18"/>
      <c r="K41" s="18"/>
      <c r="P41" s="18"/>
    </row>
  </sheetData>
  <mergeCells count="21">
    <mergeCell ref="B2:E2"/>
    <mergeCell ref="H2:K2"/>
    <mergeCell ref="M2:P2"/>
    <mergeCell ref="B4:E4"/>
    <mergeCell ref="H4:K4"/>
    <mergeCell ref="M4:P4"/>
    <mergeCell ref="B12:E12"/>
    <mergeCell ref="H12:K12"/>
    <mergeCell ref="M12:P12"/>
    <mergeCell ref="B20:E20"/>
    <mergeCell ref="H20:K20"/>
    <mergeCell ref="M20:P20"/>
    <mergeCell ref="C38:D38"/>
    <mergeCell ref="N38:O38"/>
    <mergeCell ref="B26:E26"/>
    <mergeCell ref="H26:K26"/>
    <mergeCell ref="M26:P26"/>
    <mergeCell ref="B33:E33"/>
    <mergeCell ref="H33:K33"/>
    <mergeCell ref="M33:P33"/>
    <mergeCell ref="I38:J38"/>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40C29-CF51-4CF4-881E-3281435680A3}">
  <dimension ref="B2:P41"/>
  <sheetViews>
    <sheetView workbookViewId="0">
      <selection sqref="A1:J1"/>
    </sheetView>
  </sheetViews>
  <sheetFormatPr defaultRowHeight="15"/>
  <cols>
    <col min="2" max="2" width="60.5703125" bestFit="1" customWidth="1"/>
    <col min="3" max="3" width="18.42578125" bestFit="1" customWidth="1"/>
    <col min="4" max="4" width="12.42578125" bestFit="1" customWidth="1"/>
    <col min="5" max="5" width="12.5703125" customWidth="1"/>
    <col min="6" max="6" width="7.42578125" customWidth="1"/>
    <col min="7" max="7" width="6.42578125" customWidth="1"/>
    <col min="8" max="8" width="60.5703125" bestFit="1" customWidth="1"/>
    <col min="9" max="9" width="18.42578125" bestFit="1" customWidth="1"/>
    <col min="10" max="10" width="12.42578125" bestFit="1" customWidth="1"/>
    <col min="11" max="11" width="12.5703125" customWidth="1"/>
    <col min="12" max="12" width="5" customWidth="1"/>
    <col min="13" max="13" width="60.5703125" bestFit="1" customWidth="1"/>
    <col min="14" max="14" width="18.42578125" bestFit="1" customWidth="1"/>
    <col min="15" max="15" width="12.42578125" bestFit="1" customWidth="1"/>
    <col min="16" max="16" width="12.5703125" customWidth="1"/>
    <col min="16384" max="16384" width="9.140625" bestFit="1" customWidth="1"/>
  </cols>
  <sheetData>
    <row r="2" spans="2:16">
      <c r="B2" s="381" t="s">
        <v>744</v>
      </c>
      <c r="C2" s="381"/>
      <c r="D2" s="381"/>
      <c r="E2" s="381"/>
      <c r="H2" s="386" t="s">
        <v>654</v>
      </c>
      <c r="I2" s="386"/>
      <c r="J2" s="386"/>
      <c r="K2" s="386"/>
      <c r="M2" s="386" t="s">
        <v>742</v>
      </c>
      <c r="N2" s="386"/>
      <c r="O2" s="386"/>
      <c r="P2" s="386"/>
    </row>
    <row r="3" spans="2:16" ht="14.45" hidden="1" customHeight="1">
      <c r="B3" s="52"/>
      <c r="C3" s="52"/>
      <c r="D3" s="52"/>
      <c r="E3" s="52"/>
    </row>
    <row r="4" spans="2:16">
      <c r="B4" s="377" t="s">
        <v>655</v>
      </c>
      <c r="C4" s="377"/>
      <c r="D4" s="377"/>
      <c r="E4" s="377"/>
      <c r="F4" s="1"/>
      <c r="G4" s="1"/>
      <c r="H4" s="383" t="s">
        <v>655</v>
      </c>
      <c r="I4" s="384"/>
      <c r="J4" s="384"/>
      <c r="K4" s="385"/>
      <c r="L4" s="2"/>
      <c r="M4" s="383" t="s">
        <v>655</v>
      </c>
      <c r="N4" s="384"/>
      <c r="O4" s="384"/>
      <c r="P4" s="385"/>
    </row>
    <row r="5" spans="2:16">
      <c r="B5" s="58" t="s">
        <v>656</v>
      </c>
      <c r="C5" s="58" t="s">
        <v>657</v>
      </c>
      <c r="D5" s="58" t="s">
        <v>658</v>
      </c>
      <c r="E5" s="59">
        <v>4.5600000000000002E-2</v>
      </c>
      <c r="H5" s="3" t="s">
        <v>656</v>
      </c>
      <c r="I5" s="3" t="s">
        <v>657</v>
      </c>
      <c r="J5" s="3" t="s">
        <v>658</v>
      </c>
      <c r="K5" s="90">
        <v>4.5600000000000002E-2</v>
      </c>
      <c r="L5" s="4"/>
      <c r="M5" s="3" t="s">
        <v>656</v>
      </c>
      <c r="N5" s="3" t="s">
        <v>657</v>
      </c>
      <c r="O5" s="3" t="s">
        <v>658</v>
      </c>
      <c r="P5" s="90">
        <v>4.5600000000000002E-2</v>
      </c>
    </row>
    <row r="6" spans="2:16">
      <c r="B6" s="58" t="s">
        <v>659</v>
      </c>
      <c r="C6" s="58" t="s">
        <v>660</v>
      </c>
      <c r="D6" s="58"/>
      <c r="E6" s="61">
        <f>'Project Technology Days '!S210</f>
        <v>684000</v>
      </c>
      <c r="H6" s="3" t="s">
        <v>659</v>
      </c>
      <c r="I6" s="3" t="s">
        <v>660</v>
      </c>
      <c r="J6" s="3"/>
      <c r="K6" s="91">
        <f>'Project Technology Days '!Q210</f>
        <v>495000</v>
      </c>
      <c r="M6" s="3" t="s">
        <v>659</v>
      </c>
      <c r="N6" s="3" t="s">
        <v>660</v>
      </c>
      <c r="O6" s="3"/>
      <c r="P6" s="91">
        <f>'Project Technology Days '!R210</f>
        <v>189000</v>
      </c>
    </row>
    <row r="7" spans="2:16">
      <c r="B7" s="58" t="s">
        <v>661</v>
      </c>
      <c r="C7" s="58" t="s">
        <v>662</v>
      </c>
      <c r="D7" s="58" t="s">
        <v>663</v>
      </c>
      <c r="E7" s="62">
        <v>4.0000000000000002E-4</v>
      </c>
      <c r="H7" s="3" t="s">
        <v>661</v>
      </c>
      <c r="I7" s="3" t="s">
        <v>662</v>
      </c>
      <c r="J7" s="3" t="s">
        <v>663</v>
      </c>
      <c r="K7" s="62">
        <v>4.0000000000000002E-4</v>
      </c>
      <c r="M7" s="3" t="s">
        <v>661</v>
      </c>
      <c r="N7" s="3" t="s">
        <v>662</v>
      </c>
      <c r="O7" s="3" t="s">
        <v>663</v>
      </c>
      <c r="P7" s="62">
        <v>4.0000000000000002E-4</v>
      </c>
    </row>
    <row r="8" spans="2:16" ht="30">
      <c r="B8" s="63" t="s">
        <v>664</v>
      </c>
      <c r="C8" s="58" t="s">
        <v>665</v>
      </c>
      <c r="D8" s="58" t="s">
        <v>666</v>
      </c>
      <c r="E8" s="58">
        <v>7.5</v>
      </c>
      <c r="H8" s="5" t="s">
        <v>664</v>
      </c>
      <c r="I8" s="3" t="s">
        <v>665</v>
      </c>
      <c r="J8" s="3" t="s">
        <v>666</v>
      </c>
      <c r="K8" s="3">
        <v>7.5</v>
      </c>
      <c r="M8" s="5" t="s">
        <v>664</v>
      </c>
      <c r="N8" s="3" t="s">
        <v>665</v>
      </c>
      <c r="O8" s="3" t="s">
        <v>666</v>
      </c>
      <c r="P8" s="3">
        <v>7.5</v>
      </c>
    </row>
    <row r="9" spans="2:16" ht="30">
      <c r="B9" s="63" t="s">
        <v>667</v>
      </c>
      <c r="C9" s="58" t="s">
        <v>668</v>
      </c>
      <c r="D9" s="58" t="s">
        <v>666</v>
      </c>
      <c r="E9" s="58">
        <v>0</v>
      </c>
      <c r="H9" s="5" t="s">
        <v>667</v>
      </c>
      <c r="I9" s="3" t="s">
        <v>668</v>
      </c>
      <c r="J9" s="3" t="s">
        <v>666</v>
      </c>
      <c r="K9" s="3">
        <v>0</v>
      </c>
      <c r="M9" s="5" t="s">
        <v>667</v>
      </c>
      <c r="N9" s="3" t="s">
        <v>668</v>
      </c>
      <c r="O9" s="3" t="s">
        <v>666</v>
      </c>
      <c r="P9" s="3">
        <v>0</v>
      </c>
    </row>
    <row r="10" spans="2:16">
      <c r="B10" s="58" t="s">
        <v>669</v>
      </c>
      <c r="C10" s="58" t="s">
        <v>670</v>
      </c>
      <c r="D10" s="58" t="s">
        <v>671</v>
      </c>
      <c r="E10" s="64">
        <f>(1-E5)*E6*E7*(E8+E9)</f>
        <v>1958.4288000000001</v>
      </c>
      <c r="H10" s="3" t="s">
        <v>669</v>
      </c>
      <c r="I10" s="3" t="s">
        <v>670</v>
      </c>
      <c r="J10" s="3" t="s">
        <v>671</v>
      </c>
      <c r="K10" s="93">
        <f>(1-K5)*K6*K7*(K8+K9)</f>
        <v>1417.2840000000001</v>
      </c>
      <c r="M10" s="3" t="s">
        <v>669</v>
      </c>
      <c r="N10" s="3" t="s">
        <v>670</v>
      </c>
      <c r="O10" s="3" t="s">
        <v>671</v>
      </c>
      <c r="P10" s="93">
        <f>(1-P5)*P6*P7*(P8+P9)</f>
        <v>541.14480000000003</v>
      </c>
    </row>
    <row r="11" spans="2:16">
      <c r="B11" s="52"/>
      <c r="C11" s="52"/>
      <c r="D11" s="52"/>
      <c r="E11" s="52"/>
    </row>
    <row r="12" spans="2:16">
      <c r="B12" s="377" t="s">
        <v>672</v>
      </c>
      <c r="C12" s="377"/>
      <c r="D12" s="377"/>
      <c r="E12" s="377"/>
      <c r="H12" s="383" t="s">
        <v>672</v>
      </c>
      <c r="I12" s="384"/>
      <c r="J12" s="384"/>
      <c r="K12" s="385"/>
      <c r="M12" s="383" t="s">
        <v>672</v>
      </c>
      <c r="N12" s="384"/>
      <c r="O12" s="384"/>
      <c r="P12" s="385"/>
    </row>
    <row r="13" spans="2:16">
      <c r="B13" s="58" t="s">
        <v>673</v>
      </c>
      <c r="C13" s="58" t="s">
        <v>657</v>
      </c>
      <c r="D13" s="58" t="s">
        <v>658</v>
      </c>
      <c r="E13" s="58">
        <f>E5</f>
        <v>4.5600000000000002E-2</v>
      </c>
      <c r="H13" s="3" t="s">
        <v>673</v>
      </c>
      <c r="I13" s="3" t="s">
        <v>657</v>
      </c>
      <c r="J13" s="3" t="s">
        <v>658</v>
      </c>
      <c r="K13" s="17">
        <f>K5</f>
        <v>4.5600000000000002E-2</v>
      </c>
      <c r="M13" s="3" t="s">
        <v>673</v>
      </c>
      <c r="N13" s="3" t="s">
        <v>657</v>
      </c>
      <c r="O13" s="3" t="s">
        <v>658</v>
      </c>
      <c r="P13" s="17">
        <f>P5</f>
        <v>4.5600000000000002E-2</v>
      </c>
    </row>
    <row r="14" spans="2:16">
      <c r="B14" s="58" t="s">
        <v>659</v>
      </c>
      <c r="C14" s="58" t="s">
        <v>660</v>
      </c>
      <c r="D14" s="58"/>
      <c r="E14" s="61">
        <f>E6</f>
        <v>684000</v>
      </c>
      <c r="H14" s="3" t="s">
        <v>659</v>
      </c>
      <c r="I14" s="3" t="s">
        <v>660</v>
      </c>
      <c r="J14" s="3"/>
      <c r="K14" s="3">
        <f>K6</f>
        <v>495000</v>
      </c>
      <c r="M14" s="3" t="s">
        <v>659</v>
      </c>
      <c r="N14" s="3" t="s">
        <v>660</v>
      </c>
      <c r="O14" s="3"/>
      <c r="P14" s="3">
        <f>P6</f>
        <v>189000</v>
      </c>
    </row>
    <row r="15" spans="2:16">
      <c r="B15" s="58" t="s">
        <v>674</v>
      </c>
      <c r="C15" s="58" t="s">
        <v>675</v>
      </c>
      <c r="D15" s="58" t="s">
        <v>663</v>
      </c>
      <c r="E15" s="62">
        <f>E7</f>
        <v>4.0000000000000002E-4</v>
      </c>
      <c r="H15" s="3" t="s">
        <v>674</v>
      </c>
      <c r="I15" s="3" t="s">
        <v>675</v>
      </c>
      <c r="J15" s="3" t="s">
        <v>663</v>
      </c>
      <c r="K15" s="92">
        <f>K7</f>
        <v>4.0000000000000002E-4</v>
      </c>
      <c r="M15" s="3" t="s">
        <v>674</v>
      </c>
      <c r="N15" s="3" t="s">
        <v>675</v>
      </c>
      <c r="O15" s="3" t="s">
        <v>663</v>
      </c>
      <c r="P15" s="92">
        <f>P7</f>
        <v>4.0000000000000002E-4</v>
      </c>
    </row>
    <row r="16" spans="2:16">
      <c r="B16" s="58" t="s">
        <v>676</v>
      </c>
      <c r="C16" s="58" t="s">
        <v>890</v>
      </c>
      <c r="D16" s="58" t="s">
        <v>666</v>
      </c>
      <c r="E16" s="58">
        <v>0</v>
      </c>
      <c r="H16" s="3" t="s">
        <v>676</v>
      </c>
      <c r="I16" s="3" t="s">
        <v>890</v>
      </c>
      <c r="J16" s="3" t="s">
        <v>666</v>
      </c>
      <c r="K16" s="3">
        <v>0</v>
      </c>
      <c r="M16" s="3" t="s">
        <v>676</v>
      </c>
      <c r="N16" s="3" t="s">
        <v>890</v>
      </c>
      <c r="O16" s="3" t="s">
        <v>666</v>
      </c>
      <c r="P16" s="3">
        <v>0</v>
      </c>
    </row>
    <row r="17" spans="2:16">
      <c r="B17" s="58" t="s">
        <v>677</v>
      </c>
      <c r="C17" s="58" t="s">
        <v>678</v>
      </c>
      <c r="D17" s="58" t="s">
        <v>666</v>
      </c>
      <c r="E17" s="64">
        <v>0</v>
      </c>
      <c r="H17" s="3" t="s">
        <v>677</v>
      </c>
      <c r="I17" s="3" t="s">
        <v>678</v>
      </c>
      <c r="J17" s="3" t="s">
        <v>666</v>
      </c>
      <c r="K17" s="93">
        <v>0</v>
      </c>
      <c r="M17" s="3" t="s">
        <v>677</v>
      </c>
      <c r="N17" s="3" t="s">
        <v>678</v>
      </c>
      <c r="O17" s="3" t="s">
        <v>666</v>
      </c>
      <c r="P17" s="93">
        <v>0</v>
      </c>
    </row>
    <row r="18" spans="2:16">
      <c r="B18" s="58" t="s">
        <v>679</v>
      </c>
      <c r="C18" s="58" t="s">
        <v>680</v>
      </c>
      <c r="D18" s="58" t="s">
        <v>671</v>
      </c>
      <c r="E18" s="65">
        <f>(1-E13)*E14*E15*(E16+E17)</f>
        <v>0</v>
      </c>
      <c r="H18" s="3" t="s">
        <v>679</v>
      </c>
      <c r="I18" s="3" t="s">
        <v>680</v>
      </c>
      <c r="J18" s="3" t="s">
        <v>671</v>
      </c>
      <c r="K18" s="6">
        <f>(1-K13)*K14*K15*(K16+K17)</f>
        <v>0</v>
      </c>
      <c r="M18" s="3" t="s">
        <v>679</v>
      </c>
      <c r="N18" s="3" t="s">
        <v>680</v>
      </c>
      <c r="O18" s="3" t="s">
        <v>671</v>
      </c>
      <c r="P18" s="6">
        <f>(1-P13)*P14*P15*(P16+P17)</f>
        <v>0</v>
      </c>
    </row>
    <row r="19" spans="2:16">
      <c r="B19" s="52"/>
      <c r="C19" s="52"/>
      <c r="D19" s="52"/>
      <c r="E19" s="52"/>
    </row>
    <row r="20" spans="2:16">
      <c r="B20" s="377" t="s">
        <v>681</v>
      </c>
      <c r="C20" s="377"/>
      <c r="D20" s="377"/>
      <c r="E20" s="377"/>
      <c r="H20" s="383" t="s">
        <v>681</v>
      </c>
      <c r="I20" s="384"/>
      <c r="J20" s="384"/>
      <c r="K20" s="385"/>
      <c r="M20" s="383" t="s">
        <v>681</v>
      </c>
      <c r="N20" s="384"/>
      <c r="O20" s="384"/>
      <c r="P20" s="385"/>
    </row>
    <row r="21" spans="2:16">
      <c r="B21" s="63" t="s">
        <v>682</v>
      </c>
      <c r="C21" s="58" t="s">
        <v>682</v>
      </c>
      <c r="D21" s="58" t="s">
        <v>683</v>
      </c>
      <c r="E21" s="66">
        <v>0.89</v>
      </c>
      <c r="H21" s="5" t="s">
        <v>682</v>
      </c>
      <c r="I21" s="3" t="s">
        <v>682</v>
      </c>
      <c r="J21" s="3" t="s">
        <v>683</v>
      </c>
      <c r="K21" s="94">
        <v>0.89</v>
      </c>
      <c r="M21" s="5" t="s">
        <v>682</v>
      </c>
      <c r="N21" s="3" t="s">
        <v>682</v>
      </c>
      <c r="O21" s="3" t="s">
        <v>683</v>
      </c>
      <c r="P21" s="94">
        <v>0.89</v>
      </c>
    </row>
    <row r="22" spans="2:16">
      <c r="B22" s="58" t="s">
        <v>684</v>
      </c>
      <c r="C22" s="58" t="s">
        <v>685</v>
      </c>
      <c r="D22" s="58" t="s">
        <v>686</v>
      </c>
      <c r="E22" s="58">
        <v>112</v>
      </c>
      <c r="H22" s="3" t="s">
        <v>684</v>
      </c>
      <c r="I22" s="3" t="s">
        <v>685</v>
      </c>
      <c r="J22" s="3" t="s">
        <v>686</v>
      </c>
      <c r="K22" s="3">
        <v>112</v>
      </c>
      <c r="M22" s="3" t="s">
        <v>684</v>
      </c>
      <c r="N22" s="3" t="s">
        <v>685</v>
      </c>
      <c r="O22" s="3" t="s">
        <v>686</v>
      </c>
      <c r="P22" s="3">
        <v>112</v>
      </c>
    </row>
    <row r="23" spans="2:16">
      <c r="B23" s="58" t="s">
        <v>687</v>
      </c>
      <c r="C23" s="58" t="s">
        <v>688</v>
      </c>
      <c r="D23" s="58" t="s">
        <v>689</v>
      </c>
      <c r="E23" s="58">
        <v>9.4600000000000009</v>
      </c>
      <c r="H23" s="3" t="s">
        <v>687</v>
      </c>
      <c r="I23" s="3" t="s">
        <v>688</v>
      </c>
      <c r="J23" s="3" t="s">
        <v>689</v>
      </c>
      <c r="K23" s="58">
        <v>9.4600000000000009</v>
      </c>
      <c r="M23" s="3" t="s">
        <v>687</v>
      </c>
      <c r="N23" s="3" t="s">
        <v>688</v>
      </c>
      <c r="O23" s="3" t="s">
        <v>689</v>
      </c>
      <c r="P23" s="58">
        <v>9.4600000000000009</v>
      </c>
    </row>
    <row r="24" spans="2:16">
      <c r="B24" s="58" t="s">
        <v>690</v>
      </c>
      <c r="C24" s="58" t="s">
        <v>691</v>
      </c>
      <c r="D24" s="58" t="s">
        <v>692</v>
      </c>
      <c r="E24" s="58">
        <v>1.5599999999999999E-2</v>
      </c>
      <c r="H24" s="3" t="s">
        <v>690</v>
      </c>
      <c r="I24" s="3" t="s">
        <v>691</v>
      </c>
      <c r="J24" s="3" t="s">
        <v>692</v>
      </c>
      <c r="K24" s="3">
        <v>1.5599999999999999E-2</v>
      </c>
      <c r="M24" s="3" t="s">
        <v>690</v>
      </c>
      <c r="N24" s="3" t="s">
        <v>691</v>
      </c>
      <c r="O24" s="3" t="s">
        <v>692</v>
      </c>
      <c r="P24" s="3">
        <v>1.5599999999999999E-2</v>
      </c>
    </row>
    <row r="25" spans="2:16">
      <c r="B25" s="52"/>
      <c r="C25" s="52"/>
      <c r="D25" s="52"/>
      <c r="E25" s="52"/>
    </row>
    <row r="26" spans="2:16">
      <c r="B26" s="377" t="s">
        <v>693</v>
      </c>
      <c r="C26" s="377"/>
      <c r="D26" s="377"/>
      <c r="E26" s="377"/>
      <c r="H26" s="383" t="s">
        <v>693</v>
      </c>
      <c r="I26" s="384"/>
      <c r="J26" s="384"/>
      <c r="K26" s="385"/>
      <c r="M26" s="383" t="s">
        <v>693</v>
      </c>
      <c r="N26" s="384"/>
      <c r="O26" s="384"/>
      <c r="P26" s="385"/>
    </row>
    <row r="27" spans="2:16">
      <c r="B27" s="58" t="s">
        <v>694</v>
      </c>
      <c r="C27" s="58" t="s">
        <v>695</v>
      </c>
      <c r="D27" s="58" t="s">
        <v>696</v>
      </c>
      <c r="E27" s="61">
        <f>E10*((E22*E21)+E23)*E24</f>
        <v>3334.3895400192005</v>
      </c>
      <c r="H27" s="3" t="s">
        <v>694</v>
      </c>
      <c r="I27" s="3" t="s">
        <v>695</v>
      </c>
      <c r="J27" s="3" t="s">
        <v>696</v>
      </c>
      <c r="K27" s="91">
        <f>K10*((K22*K21)+K23)*K24</f>
        <v>2413.0450618560003</v>
      </c>
      <c r="M27" s="3" t="s">
        <v>694</v>
      </c>
      <c r="N27" s="3" t="s">
        <v>695</v>
      </c>
      <c r="O27" s="3" t="s">
        <v>696</v>
      </c>
      <c r="P27" s="91">
        <f>P10*((P22*P21)+P23)*P24</f>
        <v>921.34447816320016</v>
      </c>
    </row>
    <row r="28" spans="2:16">
      <c r="B28" s="58" t="s">
        <v>697</v>
      </c>
      <c r="C28" s="58" t="s">
        <v>698</v>
      </c>
      <c r="D28" s="58" t="s">
        <v>696</v>
      </c>
      <c r="E28" s="61">
        <f>E18*((E22*E21)+E23)*E24</f>
        <v>0</v>
      </c>
      <c r="H28" s="3" t="s">
        <v>697</v>
      </c>
      <c r="I28" s="3" t="s">
        <v>698</v>
      </c>
      <c r="J28" s="3" t="s">
        <v>696</v>
      </c>
      <c r="K28" s="91">
        <f>K18*((K22*K21)+K23)*K24</f>
        <v>0</v>
      </c>
      <c r="M28" s="3" t="s">
        <v>697</v>
      </c>
      <c r="N28" s="3" t="s">
        <v>698</v>
      </c>
      <c r="O28" s="3" t="s">
        <v>696</v>
      </c>
      <c r="P28" s="91">
        <f>P18*((P22*P21)+P23)*P24</f>
        <v>0</v>
      </c>
    </row>
    <row r="29" spans="2:16">
      <c r="B29" s="58" t="s">
        <v>699</v>
      </c>
      <c r="C29" s="58" t="s">
        <v>700</v>
      </c>
      <c r="D29" s="58" t="s">
        <v>658</v>
      </c>
      <c r="E29" s="64">
        <v>0.93989999999999996</v>
      </c>
      <c r="H29" s="3" t="s">
        <v>699</v>
      </c>
      <c r="I29" s="3" t="s">
        <v>700</v>
      </c>
      <c r="J29" s="3" t="s">
        <v>658</v>
      </c>
      <c r="K29" s="64">
        <v>0.93989999999999996</v>
      </c>
      <c r="M29" s="3" t="s">
        <v>699</v>
      </c>
      <c r="N29" s="3" t="s">
        <v>700</v>
      </c>
      <c r="O29" s="3" t="s">
        <v>658</v>
      </c>
      <c r="P29" s="64">
        <v>0.93989999999999996</v>
      </c>
    </row>
    <row r="30" spans="2:16">
      <c r="B30" s="58" t="s">
        <v>701</v>
      </c>
      <c r="C30" s="58" t="s">
        <v>702</v>
      </c>
      <c r="D30" s="58" t="s">
        <v>696</v>
      </c>
      <c r="E30" s="58">
        <v>0</v>
      </c>
      <c r="H30" s="3" t="s">
        <v>701</v>
      </c>
      <c r="I30" s="3" t="s">
        <v>702</v>
      </c>
      <c r="J30" s="3" t="s">
        <v>696</v>
      </c>
      <c r="K30" s="3">
        <v>0</v>
      </c>
      <c r="M30" s="3" t="s">
        <v>701</v>
      </c>
      <c r="N30" s="3" t="s">
        <v>702</v>
      </c>
      <c r="O30" s="3" t="s">
        <v>696</v>
      </c>
      <c r="P30" s="3">
        <v>0</v>
      </c>
    </row>
    <row r="31" spans="2:16">
      <c r="B31" s="58" t="s">
        <v>703</v>
      </c>
      <c r="C31" s="58" t="s">
        <v>704</v>
      </c>
      <c r="D31" s="58" t="s">
        <v>696</v>
      </c>
      <c r="E31" s="61">
        <f>((E27-E28)*E29)-E30</f>
        <v>3133.9927286640464</v>
      </c>
      <c r="H31" s="3" t="s">
        <v>703</v>
      </c>
      <c r="I31" s="3" t="s">
        <v>704</v>
      </c>
      <c r="J31" s="3" t="s">
        <v>696</v>
      </c>
      <c r="K31" s="6">
        <f>((K27-K28)*K29)-K30</f>
        <v>2268.0210536384548</v>
      </c>
      <c r="L31" s="100"/>
      <c r="M31" s="3" t="s">
        <v>703</v>
      </c>
      <c r="N31" s="3" t="s">
        <v>704</v>
      </c>
      <c r="O31" s="3" t="s">
        <v>696</v>
      </c>
      <c r="P31" s="6">
        <f>((P27-P28)*P29)-P30</f>
        <v>865.97167502559182</v>
      </c>
    </row>
    <row r="32" spans="2:16">
      <c r="B32" s="52"/>
      <c r="C32" s="52"/>
      <c r="D32" s="60"/>
      <c r="E32" s="52"/>
      <c r="J32" s="4"/>
      <c r="O32" s="4"/>
    </row>
    <row r="33" spans="2:16">
      <c r="B33" s="377" t="s">
        <v>705</v>
      </c>
      <c r="C33" s="377"/>
      <c r="D33" s="377"/>
      <c r="E33" s="377"/>
      <c r="H33" s="383" t="s">
        <v>705</v>
      </c>
      <c r="I33" s="384"/>
      <c r="J33" s="384"/>
      <c r="K33" s="385"/>
      <c r="M33" s="383" t="s">
        <v>705</v>
      </c>
      <c r="N33" s="384"/>
      <c r="O33" s="384"/>
      <c r="P33" s="385"/>
    </row>
    <row r="34" spans="2:16">
      <c r="B34" s="67" t="s">
        <v>706</v>
      </c>
      <c r="C34" s="58"/>
      <c r="D34" s="68"/>
      <c r="E34" s="69">
        <v>0.91090000000000004</v>
      </c>
      <c r="H34" s="95" t="s">
        <v>706</v>
      </c>
      <c r="I34" s="3"/>
      <c r="J34" s="96"/>
      <c r="K34" s="97">
        <v>0.91090000000000004</v>
      </c>
      <c r="M34" s="95" t="s">
        <v>706</v>
      </c>
      <c r="N34" s="3"/>
      <c r="O34" s="96"/>
      <c r="P34" s="97">
        <v>0.91090000000000004</v>
      </c>
    </row>
    <row r="35" spans="2:16">
      <c r="B35" s="67" t="s">
        <v>707</v>
      </c>
      <c r="C35" s="58" t="s">
        <v>708</v>
      </c>
      <c r="D35" s="68" t="s">
        <v>629</v>
      </c>
      <c r="E35" s="69">
        <f>1-E34</f>
        <v>8.9099999999999957E-2</v>
      </c>
      <c r="H35" s="95" t="s">
        <v>713</v>
      </c>
      <c r="I35" s="3" t="s">
        <v>708</v>
      </c>
      <c r="J35" s="96" t="s">
        <v>629</v>
      </c>
      <c r="K35" s="97">
        <f>1-K34</f>
        <v>8.9099999999999957E-2</v>
      </c>
      <c r="M35" s="95" t="s">
        <v>713</v>
      </c>
      <c r="N35" s="3" t="s">
        <v>708</v>
      </c>
      <c r="O35" s="96" t="s">
        <v>629</v>
      </c>
      <c r="P35" s="97">
        <f>1-P34</f>
        <v>8.9099999999999957E-2</v>
      </c>
    </row>
    <row r="36" spans="2:16">
      <c r="B36" s="70" t="s">
        <v>703</v>
      </c>
      <c r="C36" s="70" t="s">
        <v>710</v>
      </c>
      <c r="D36" s="70" t="s">
        <v>696</v>
      </c>
      <c r="E36" s="71">
        <f>K36+P36</f>
        <v>2853</v>
      </c>
      <c r="H36" s="53" t="s">
        <v>703</v>
      </c>
      <c r="I36" s="53" t="s">
        <v>710</v>
      </c>
      <c r="J36" s="53" t="s">
        <v>696</v>
      </c>
      <c r="K36" s="54">
        <f>ROUNDDOWN(K31*(1-K35),0)</f>
        <v>2065</v>
      </c>
      <c r="M36" s="53" t="s">
        <v>703</v>
      </c>
      <c r="N36" s="53" t="s">
        <v>710</v>
      </c>
      <c r="O36" s="53" t="s">
        <v>696</v>
      </c>
      <c r="P36" s="54">
        <f>ROUNDDOWN(P31*(1-P35),0)</f>
        <v>788</v>
      </c>
    </row>
    <row r="37" spans="2:16">
      <c r="B37" s="72" t="s">
        <v>711</v>
      </c>
      <c r="C37" s="73" t="s">
        <v>710</v>
      </c>
      <c r="D37" s="73" t="s">
        <v>696</v>
      </c>
      <c r="E37" s="74">
        <f>K37+P37</f>
        <v>2853</v>
      </c>
      <c r="H37" s="98" t="s">
        <v>711</v>
      </c>
      <c r="I37" s="55" t="s">
        <v>710</v>
      </c>
      <c r="J37" s="55" t="s">
        <v>696</v>
      </c>
      <c r="K37" s="78">
        <f>K36</f>
        <v>2065</v>
      </c>
      <c r="M37" s="98" t="s">
        <v>711</v>
      </c>
      <c r="N37" s="55" t="s">
        <v>710</v>
      </c>
      <c r="O37" s="55" t="s">
        <v>696</v>
      </c>
      <c r="P37" s="78">
        <f>(P36)</f>
        <v>788</v>
      </c>
    </row>
    <row r="38" spans="2:16">
      <c r="C38" s="382"/>
      <c r="D38" s="382"/>
      <c r="E38" s="79"/>
      <c r="I38" s="382"/>
      <c r="J38" s="382"/>
      <c r="K38" s="79"/>
      <c r="N38" s="382"/>
      <c r="O38" s="382"/>
      <c r="P38" s="79"/>
    </row>
    <row r="41" spans="2:16">
      <c r="E41" s="18"/>
      <c r="K41" s="18"/>
      <c r="P41" s="18"/>
    </row>
  </sheetData>
  <mergeCells count="21">
    <mergeCell ref="B2:E2"/>
    <mergeCell ref="H2:K2"/>
    <mergeCell ref="M2:P2"/>
    <mergeCell ref="B4:E4"/>
    <mergeCell ref="H4:K4"/>
    <mergeCell ref="M4:P4"/>
    <mergeCell ref="B12:E12"/>
    <mergeCell ref="H12:K12"/>
    <mergeCell ref="M12:P12"/>
    <mergeCell ref="B20:E20"/>
    <mergeCell ref="H20:K20"/>
    <mergeCell ref="M20:P20"/>
    <mergeCell ref="C38:D38"/>
    <mergeCell ref="N38:O38"/>
    <mergeCell ref="B26:E26"/>
    <mergeCell ref="H26:K26"/>
    <mergeCell ref="M26:P26"/>
    <mergeCell ref="B33:E33"/>
    <mergeCell ref="H33:K33"/>
    <mergeCell ref="M33:P33"/>
    <mergeCell ref="I38:J3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E277B-6251-467E-8914-3F93831F8ED2}">
  <dimension ref="B2:XFD400"/>
  <sheetViews>
    <sheetView topLeftCell="A6" zoomScaleNormal="100" workbookViewId="0">
      <selection activeCell="H17" sqref="H17"/>
    </sheetView>
  </sheetViews>
  <sheetFormatPr defaultRowHeight="15"/>
  <cols>
    <col min="2" max="2" width="25.42578125" style="29" customWidth="1"/>
    <col min="3" max="3" width="30.42578125" style="29" customWidth="1"/>
    <col min="4" max="4" width="10.5703125" style="29" customWidth="1"/>
    <col min="5" max="5" width="9.42578125" style="29"/>
    <col min="8" max="8" width="27.140625" customWidth="1"/>
    <col min="9" max="9" width="30.42578125" bestFit="1" customWidth="1"/>
    <col min="10" max="10" width="10.42578125" customWidth="1"/>
    <col min="12" max="12" width="14.42578125" bestFit="1" customWidth="1"/>
  </cols>
  <sheetData>
    <row r="2" spans="2:13">
      <c r="B2" t="s">
        <v>35</v>
      </c>
      <c r="H2" t="s">
        <v>612</v>
      </c>
    </row>
    <row r="3" spans="2:13">
      <c r="B3" s="367" t="s">
        <v>613</v>
      </c>
      <c r="C3" s="367"/>
      <c r="D3" s="367"/>
      <c r="E3" s="367"/>
      <c r="H3" s="368" t="s">
        <v>614</v>
      </c>
      <c r="I3" s="368"/>
      <c r="J3" s="368"/>
      <c r="K3" s="368"/>
    </row>
    <row r="4" spans="2:13">
      <c r="B4" s="26" t="s">
        <v>615</v>
      </c>
      <c r="C4" s="26" t="s">
        <v>616</v>
      </c>
      <c r="D4" s="26" t="s">
        <v>617</v>
      </c>
      <c r="E4" s="26" t="s">
        <v>618</v>
      </c>
      <c r="H4" s="26" t="s">
        <v>615</v>
      </c>
      <c r="I4" s="26" t="s">
        <v>616</v>
      </c>
      <c r="J4" s="26" t="s">
        <v>617</v>
      </c>
      <c r="K4" s="26" t="s">
        <v>618</v>
      </c>
    </row>
    <row r="5" spans="2:13" ht="24">
      <c r="B5" s="29" t="s">
        <v>619</v>
      </c>
      <c r="C5" s="27" t="s">
        <v>620</v>
      </c>
      <c r="D5" s="28" t="s">
        <v>621</v>
      </c>
      <c r="E5" s="30">
        <f>'Project Technology Days '!I14</f>
        <v>2775</v>
      </c>
      <c r="H5" s="29" t="s">
        <v>622</v>
      </c>
      <c r="I5" s="27" t="s">
        <v>623</v>
      </c>
      <c r="J5" s="29" t="s">
        <v>624</v>
      </c>
      <c r="K5" s="29">
        <v>169.5</v>
      </c>
      <c r="M5" s="315"/>
    </row>
    <row r="6" spans="2:13" ht="48">
      <c r="B6" s="29" t="s">
        <v>627</v>
      </c>
      <c r="C6" s="27" t="s">
        <v>628</v>
      </c>
      <c r="D6" s="29" t="s">
        <v>629</v>
      </c>
      <c r="E6" s="44">
        <f>'GS5106'!E$5</f>
        <v>4.5600000000000002E-2</v>
      </c>
      <c r="H6" s="29" t="s">
        <v>625</v>
      </c>
      <c r="I6" s="27" t="s">
        <v>626</v>
      </c>
      <c r="J6" s="29" t="s">
        <v>624</v>
      </c>
      <c r="K6" s="29">
        <f>150.9</f>
        <v>150.9</v>
      </c>
    </row>
    <row r="7" spans="2:13" ht="37.5">
      <c r="B7" s="29" t="s">
        <v>633</v>
      </c>
      <c r="C7" s="27" t="s">
        <v>634</v>
      </c>
      <c r="D7" s="29" t="s">
        <v>629</v>
      </c>
      <c r="E7" s="43">
        <v>8.0459999999999993E-3</v>
      </c>
      <c r="H7" s="34" t="s">
        <v>630</v>
      </c>
      <c r="I7" s="34" t="s">
        <v>631</v>
      </c>
      <c r="J7" s="35" t="s">
        <v>629</v>
      </c>
      <c r="K7" s="36">
        <f>(K5-K6)/K5</f>
        <v>0.10973451327433625</v>
      </c>
      <c r="L7" s="29">
        <f>K5-K6</f>
        <v>18.599999999999994</v>
      </c>
      <c r="M7" s="29" t="s">
        <v>632</v>
      </c>
    </row>
    <row r="8" spans="2:13" ht="36">
      <c r="B8" s="29" t="s">
        <v>635</v>
      </c>
      <c r="C8" s="102" t="s">
        <v>636</v>
      </c>
      <c r="D8" s="28" t="s">
        <v>621</v>
      </c>
      <c r="E8" s="101">
        <f>E5-E10</f>
        <v>305.74125365948385</v>
      </c>
    </row>
    <row r="9" spans="2:13" ht="24">
      <c r="B9" s="29" t="s">
        <v>637</v>
      </c>
      <c r="C9" s="27" t="s">
        <v>638</v>
      </c>
      <c r="D9" s="29" t="s">
        <v>629</v>
      </c>
      <c r="E9" s="324">
        <f>'GS5106'!E$29</f>
        <v>0.93989999999999996</v>
      </c>
      <c r="H9" s="114"/>
      <c r="I9" s="133"/>
    </row>
    <row r="10" spans="2:13" ht="48.75">
      <c r="B10" s="31" t="s">
        <v>639</v>
      </c>
      <c r="C10" s="32" t="s">
        <v>640</v>
      </c>
      <c r="D10" s="32" t="s">
        <v>621</v>
      </c>
      <c r="E10" s="33">
        <f>E5*(1-E6)*(1-E7)*E9</f>
        <v>2469.2587463405162</v>
      </c>
      <c r="F10" s="4">
        <f>E10-E8</f>
        <v>2163.5174926810323</v>
      </c>
    </row>
    <row r="11" spans="2:13" ht="16.5">
      <c r="B11" s="365" t="s">
        <v>641</v>
      </c>
      <c r="C11" s="365"/>
      <c r="D11" s="365"/>
      <c r="E11" s="365"/>
      <c r="F11" s="4"/>
      <c r="I11" s="132"/>
    </row>
    <row r="12" spans="2:13">
      <c r="B12" s="26" t="s">
        <v>615</v>
      </c>
      <c r="C12" s="26" t="s">
        <v>616</v>
      </c>
      <c r="D12" s="26" t="s">
        <v>617</v>
      </c>
      <c r="E12" s="26" t="s">
        <v>618</v>
      </c>
      <c r="I12" s="13"/>
    </row>
    <row r="13" spans="2:13" ht="24">
      <c r="B13" s="29" t="s">
        <v>642</v>
      </c>
      <c r="C13" s="27" t="s">
        <v>643</v>
      </c>
      <c r="D13" s="29" t="s">
        <v>621</v>
      </c>
      <c r="E13" s="30">
        <f>E5</f>
        <v>2775</v>
      </c>
      <c r="H13" s="322"/>
    </row>
    <row r="14" spans="2:13" ht="48">
      <c r="B14" s="29" t="s">
        <v>644</v>
      </c>
      <c r="C14" s="27" t="s">
        <v>645</v>
      </c>
      <c r="D14" s="29" t="s">
        <v>629</v>
      </c>
      <c r="E14" s="44">
        <f>'GS5106'!E5</f>
        <v>4.5600000000000002E-2</v>
      </c>
      <c r="H14" s="13"/>
    </row>
    <row r="15" spans="2:13" ht="24">
      <c r="B15" s="29" t="s">
        <v>637</v>
      </c>
      <c r="C15" s="27" t="s">
        <v>638</v>
      </c>
      <c r="D15" s="29" t="s">
        <v>629</v>
      </c>
      <c r="E15" s="324">
        <f>E9</f>
        <v>0.93989999999999996</v>
      </c>
    </row>
    <row r="16" spans="2:13" ht="24">
      <c r="B16" s="29" t="s">
        <v>635</v>
      </c>
      <c r="C16" s="27" t="s">
        <v>646</v>
      </c>
      <c r="D16" s="28" t="s">
        <v>621</v>
      </c>
      <c r="E16" s="101">
        <f>E13-E17</f>
        <v>285.712446</v>
      </c>
      <c r="H16" s="29"/>
    </row>
    <row r="17" spans="2:16384" ht="36.75">
      <c r="B17" s="37" t="s">
        <v>647</v>
      </c>
      <c r="C17" s="38" t="s">
        <v>648</v>
      </c>
      <c r="D17" s="37" t="s">
        <v>621</v>
      </c>
      <c r="E17" s="39">
        <f>E13*(1-E14)*E15</f>
        <v>2489.287554</v>
      </c>
      <c r="H17" s="29"/>
    </row>
    <row r="18" spans="2:16384">
      <c r="B18" s="366" t="s">
        <v>649</v>
      </c>
      <c r="C18" s="366"/>
      <c r="D18" s="366"/>
      <c r="E18" s="366"/>
      <c r="F18" s="4"/>
    </row>
    <row r="19" spans="2:16384">
      <c r="B19" s="26" t="s">
        <v>615</v>
      </c>
      <c r="C19" s="26" t="s">
        <v>616</v>
      </c>
      <c r="D19" s="26" t="s">
        <v>617</v>
      </c>
      <c r="E19" s="26" t="s">
        <v>618</v>
      </c>
    </row>
    <row r="20" spans="2:16384" ht="24.75">
      <c r="B20" s="40" t="s">
        <v>650</v>
      </c>
      <c r="C20" s="41" t="s">
        <v>651</v>
      </c>
      <c r="D20" s="40" t="s">
        <v>621</v>
      </c>
      <c r="E20" s="42">
        <f>Summary!C3</f>
        <v>2649</v>
      </c>
    </row>
    <row r="22" spans="2:16384">
      <c r="B22" t="s">
        <v>57</v>
      </c>
    </row>
    <row r="23" spans="2:16384">
      <c r="B23" s="367" t="s">
        <v>613</v>
      </c>
      <c r="C23" s="367"/>
      <c r="D23" s="367"/>
      <c r="E23" s="367"/>
    </row>
    <row r="24" spans="2:16384">
      <c r="B24" s="26" t="s">
        <v>615</v>
      </c>
      <c r="C24" s="26" t="s">
        <v>616</v>
      </c>
      <c r="D24" s="26" t="s">
        <v>617</v>
      </c>
      <c r="E24" s="26" t="s">
        <v>618</v>
      </c>
    </row>
    <row r="25" spans="2:16384" ht="24">
      <c r="B25" s="29" t="s">
        <v>619</v>
      </c>
      <c r="C25" s="27" t="s">
        <v>620</v>
      </c>
      <c r="D25" s="28" t="s">
        <v>621</v>
      </c>
      <c r="E25" s="30">
        <f>'Project Technology Days '!I26</f>
        <v>2796</v>
      </c>
    </row>
    <row r="26" spans="2:16384" ht="48">
      <c r="B26" s="29" t="s">
        <v>627</v>
      </c>
      <c r="C26" s="27" t="s">
        <v>628</v>
      </c>
      <c r="D26" s="29" t="s">
        <v>629</v>
      </c>
      <c r="E26" s="44">
        <f>'GS5186'!E$5</f>
        <v>4.5600000000000002E-2</v>
      </c>
    </row>
    <row r="27" spans="2:16384" ht="37.5">
      <c r="B27" s="29" t="s">
        <v>633</v>
      </c>
      <c r="C27" s="27" t="s">
        <v>634</v>
      </c>
      <c r="D27" s="29" t="s">
        <v>629</v>
      </c>
      <c r="E27" s="43">
        <f>E7</f>
        <v>8.0459999999999993E-3</v>
      </c>
    </row>
    <row r="28" spans="2:16384" ht="36">
      <c r="B28" s="29" t="s">
        <v>635</v>
      </c>
      <c r="C28" s="102" t="s">
        <v>636</v>
      </c>
      <c r="D28" s="28" t="s">
        <v>621</v>
      </c>
      <c r="E28" s="30">
        <f>E25-E30</f>
        <v>308.0549712547454</v>
      </c>
    </row>
    <row r="29" spans="2:16384" ht="24">
      <c r="B29" s="29" t="s">
        <v>637</v>
      </c>
      <c r="C29" s="27" t="s">
        <v>638</v>
      </c>
      <c r="D29" s="29" t="s">
        <v>629</v>
      </c>
      <c r="E29" s="324">
        <f>'GS5106'!E$29</f>
        <v>0.93989999999999996</v>
      </c>
      <c r="F29" s="27"/>
      <c r="G29" s="29"/>
      <c r="H29" s="43"/>
      <c r="I29" s="29"/>
      <c r="J29" s="27"/>
      <c r="K29" s="29"/>
      <c r="L29" s="43"/>
      <c r="M29" s="29"/>
      <c r="N29" s="27"/>
      <c r="O29" s="29"/>
      <c r="P29" s="43"/>
      <c r="Q29" s="29"/>
      <c r="R29" s="27"/>
      <c r="S29" s="29"/>
      <c r="T29" s="43"/>
      <c r="U29" s="29"/>
      <c r="V29" s="27"/>
      <c r="W29" s="29"/>
      <c r="X29" s="43"/>
      <c r="Y29" s="29"/>
      <c r="Z29" s="27"/>
      <c r="AA29" s="29"/>
      <c r="AB29" s="43"/>
      <c r="AC29" s="29"/>
      <c r="AD29" s="27"/>
      <c r="AE29" s="29"/>
      <c r="AF29" s="43"/>
      <c r="AG29" s="29"/>
      <c r="AH29" s="27"/>
      <c r="AI29" s="29"/>
      <c r="AJ29" s="43"/>
      <c r="AK29" s="29" t="s">
        <v>635</v>
      </c>
      <c r="AL29" s="27"/>
      <c r="AM29" s="29"/>
      <c r="AN29" s="43"/>
      <c r="AO29" s="29" t="s">
        <v>635</v>
      </c>
      <c r="AP29" s="27"/>
      <c r="AQ29" s="29"/>
      <c r="AR29" s="43"/>
      <c r="AS29" s="29" t="s">
        <v>635</v>
      </c>
      <c r="AT29" s="27"/>
      <c r="AU29" s="29"/>
      <c r="AV29" s="43"/>
      <c r="AW29" s="29" t="s">
        <v>635</v>
      </c>
      <c r="AX29" s="27"/>
      <c r="AY29" s="29"/>
      <c r="AZ29" s="43"/>
      <c r="BA29" s="29" t="s">
        <v>635</v>
      </c>
      <c r="BB29" s="27"/>
      <c r="BC29" s="29"/>
      <c r="BD29" s="43"/>
      <c r="BE29" s="29" t="s">
        <v>635</v>
      </c>
      <c r="BF29" s="27"/>
      <c r="BG29" s="29"/>
      <c r="BH29" s="43"/>
      <c r="BI29" s="29" t="s">
        <v>635</v>
      </c>
      <c r="BJ29" s="27"/>
      <c r="BK29" s="29"/>
      <c r="BL29" s="43"/>
      <c r="BM29" s="29" t="s">
        <v>635</v>
      </c>
      <c r="BN29" s="27"/>
      <c r="BO29" s="29"/>
      <c r="BP29" s="43"/>
      <c r="BQ29" s="29" t="s">
        <v>635</v>
      </c>
      <c r="BR29" s="27"/>
      <c r="BS29" s="29"/>
      <c r="BT29" s="43"/>
      <c r="BU29" s="29" t="s">
        <v>635</v>
      </c>
      <c r="BV29" s="27"/>
      <c r="BW29" s="29"/>
      <c r="BX29" s="43"/>
      <c r="BY29" s="29" t="s">
        <v>635</v>
      </c>
      <c r="BZ29" s="27"/>
      <c r="CA29" s="29"/>
      <c r="CB29" s="43"/>
      <c r="CC29" s="29" t="s">
        <v>635</v>
      </c>
      <c r="CD29" s="27"/>
      <c r="CE29" s="29"/>
      <c r="CF29" s="43"/>
      <c r="CG29" s="29" t="s">
        <v>635</v>
      </c>
      <c r="CH29" s="27"/>
      <c r="CI29" s="29"/>
      <c r="CJ29" s="43"/>
      <c r="CK29" s="29" t="s">
        <v>635</v>
      </c>
      <c r="CL29" s="27"/>
      <c r="CM29" s="29"/>
      <c r="CN29" s="43"/>
      <c r="CO29" s="29" t="s">
        <v>635</v>
      </c>
      <c r="CP29" s="27"/>
      <c r="CQ29" s="29"/>
      <c r="CR29" s="43"/>
      <c r="CS29" s="29" t="s">
        <v>635</v>
      </c>
      <c r="CT29" s="27"/>
      <c r="CU29" s="29"/>
      <c r="CV29" s="43"/>
      <c r="CW29" s="29" t="s">
        <v>635</v>
      </c>
      <c r="CX29" s="27"/>
      <c r="CY29" s="29"/>
      <c r="CZ29" s="43"/>
      <c r="DA29" s="29" t="s">
        <v>635</v>
      </c>
      <c r="DB29" s="27"/>
      <c r="DC29" s="29"/>
      <c r="DD29" s="43"/>
      <c r="DE29" s="29" t="s">
        <v>635</v>
      </c>
      <c r="DF29" s="27"/>
      <c r="DG29" s="29"/>
      <c r="DH29" s="43"/>
      <c r="DI29" s="29" t="s">
        <v>635</v>
      </c>
      <c r="DJ29" s="27"/>
      <c r="DK29" s="29"/>
      <c r="DL29" s="43"/>
      <c r="DM29" s="29" t="s">
        <v>635</v>
      </c>
      <c r="DN29" s="27"/>
      <c r="DO29" s="29"/>
      <c r="DP29" s="43"/>
      <c r="DQ29" s="29" t="s">
        <v>635</v>
      </c>
      <c r="DR29" s="27"/>
      <c r="DS29" s="29"/>
      <c r="DT29" s="43"/>
      <c r="DU29" s="29" t="s">
        <v>635</v>
      </c>
      <c r="DV29" s="27"/>
      <c r="DW29" s="29"/>
      <c r="DX29" s="43"/>
      <c r="DY29" s="29" t="s">
        <v>635</v>
      </c>
      <c r="DZ29" s="27"/>
      <c r="EA29" s="29"/>
      <c r="EB29" s="43"/>
      <c r="EC29" s="29" t="s">
        <v>635</v>
      </c>
      <c r="ED29" s="27"/>
      <c r="EE29" s="29"/>
      <c r="EF29" s="43"/>
      <c r="EG29" s="29" t="s">
        <v>635</v>
      </c>
      <c r="EH29" s="27"/>
      <c r="EI29" s="29"/>
      <c r="EJ29" s="43"/>
      <c r="EK29" s="29" t="s">
        <v>635</v>
      </c>
      <c r="EL29" s="27"/>
      <c r="EM29" s="29"/>
      <c r="EN29" s="43"/>
      <c r="EO29" s="29" t="s">
        <v>635</v>
      </c>
      <c r="EP29" s="27"/>
      <c r="EQ29" s="29"/>
      <c r="ER29" s="43"/>
      <c r="ES29" s="29" t="s">
        <v>635</v>
      </c>
      <c r="ET29" s="27"/>
      <c r="EU29" s="29"/>
      <c r="EV29" s="43"/>
      <c r="EW29" s="29" t="s">
        <v>635</v>
      </c>
      <c r="EX29" s="27"/>
      <c r="EY29" s="29"/>
      <c r="EZ29" s="43"/>
      <c r="FA29" s="29" t="s">
        <v>635</v>
      </c>
      <c r="FB29" s="27"/>
      <c r="FC29" s="29"/>
      <c r="FD29" s="43"/>
      <c r="FE29" s="29" t="s">
        <v>635</v>
      </c>
      <c r="FF29" s="27"/>
      <c r="FG29" s="29"/>
      <c r="FH29" s="43"/>
      <c r="FI29" s="29" t="s">
        <v>635</v>
      </c>
      <c r="FJ29" s="27"/>
      <c r="FK29" s="29"/>
      <c r="FL29" s="43"/>
      <c r="FM29" s="29" t="s">
        <v>635</v>
      </c>
      <c r="FN29" s="27"/>
      <c r="FO29" s="29"/>
      <c r="FP29" s="43"/>
      <c r="FQ29" s="29" t="s">
        <v>635</v>
      </c>
      <c r="FR29" s="27"/>
      <c r="FS29" s="29"/>
      <c r="FT29" s="43"/>
      <c r="FU29" s="29" t="s">
        <v>635</v>
      </c>
      <c r="FV29" s="27"/>
      <c r="FW29" s="29"/>
      <c r="FX29" s="43"/>
      <c r="FY29" s="29" t="s">
        <v>635</v>
      </c>
      <c r="FZ29" s="27"/>
      <c r="GA29" s="29"/>
      <c r="GB29" s="43"/>
      <c r="GC29" s="29" t="s">
        <v>635</v>
      </c>
      <c r="GD29" s="27"/>
      <c r="GE29" s="29"/>
      <c r="GF29" s="43"/>
      <c r="GG29" s="29" t="s">
        <v>635</v>
      </c>
      <c r="GH29" s="27"/>
      <c r="GI29" s="29"/>
      <c r="GJ29" s="43"/>
      <c r="GK29" s="29" t="s">
        <v>635</v>
      </c>
      <c r="GL29" s="27"/>
      <c r="GM29" s="29"/>
      <c r="GN29" s="43"/>
      <c r="GO29" s="29" t="s">
        <v>635</v>
      </c>
      <c r="GP29" s="27"/>
      <c r="GQ29" s="29"/>
      <c r="GR29" s="43"/>
      <c r="GS29" s="29" t="s">
        <v>635</v>
      </c>
      <c r="GT29" s="27"/>
      <c r="GU29" s="29"/>
      <c r="GV29" s="43"/>
      <c r="GW29" s="29" t="s">
        <v>635</v>
      </c>
      <c r="GX29" s="27"/>
      <c r="GY29" s="29"/>
      <c r="GZ29" s="43"/>
      <c r="HA29" s="29" t="s">
        <v>635</v>
      </c>
      <c r="HB29" s="27"/>
      <c r="HC29" s="29"/>
      <c r="HD29" s="43"/>
      <c r="HE29" s="29" t="s">
        <v>635</v>
      </c>
      <c r="HF29" s="27"/>
      <c r="HG29" s="29"/>
      <c r="HH29" s="43"/>
      <c r="HI29" s="29" t="s">
        <v>635</v>
      </c>
      <c r="HJ29" s="27"/>
      <c r="HK29" s="29"/>
      <c r="HL29" s="43"/>
      <c r="HM29" s="29" t="s">
        <v>635</v>
      </c>
      <c r="HN29" s="27"/>
      <c r="HO29" s="29"/>
      <c r="HP29" s="43"/>
      <c r="HQ29" s="29" t="s">
        <v>635</v>
      </c>
      <c r="HR29" s="27"/>
      <c r="HS29" s="29"/>
      <c r="HT29" s="43"/>
      <c r="HU29" s="29" t="s">
        <v>635</v>
      </c>
      <c r="HV29" s="27"/>
      <c r="HW29" s="29"/>
      <c r="HX29" s="43"/>
      <c r="HY29" s="29" t="s">
        <v>635</v>
      </c>
      <c r="HZ29" s="27"/>
      <c r="IA29" s="29"/>
      <c r="IB29" s="43"/>
      <c r="IC29" s="29" t="s">
        <v>635</v>
      </c>
      <c r="ID29" s="27"/>
      <c r="IE29" s="29"/>
      <c r="IF29" s="43"/>
      <c r="IG29" s="29" t="s">
        <v>635</v>
      </c>
      <c r="IH29" s="27"/>
      <c r="II29" s="29"/>
      <c r="IJ29" s="43"/>
      <c r="IK29" s="29" t="s">
        <v>635</v>
      </c>
      <c r="IL29" s="27"/>
      <c r="IM29" s="29"/>
      <c r="IN29" s="43"/>
      <c r="IO29" s="29" t="s">
        <v>635</v>
      </c>
      <c r="IP29" s="27"/>
      <c r="IQ29" s="29"/>
      <c r="IR29" s="43"/>
      <c r="IS29" s="29" t="s">
        <v>635</v>
      </c>
      <c r="IT29" s="27"/>
      <c r="IU29" s="29"/>
      <c r="IV29" s="43"/>
      <c r="IW29" s="29" t="s">
        <v>635</v>
      </c>
      <c r="IX29" s="27"/>
      <c r="IY29" s="29"/>
      <c r="IZ29" s="43"/>
      <c r="JA29" s="29" t="s">
        <v>635</v>
      </c>
      <c r="JB29" s="27"/>
      <c r="JC29" s="29"/>
      <c r="JD29" s="43"/>
      <c r="JE29" s="29" t="s">
        <v>635</v>
      </c>
      <c r="JF29" s="27"/>
      <c r="JG29" s="29"/>
      <c r="JH29" s="43"/>
      <c r="JI29" s="29" t="s">
        <v>635</v>
      </c>
      <c r="JJ29" s="27"/>
      <c r="JK29" s="29"/>
      <c r="JL29" s="43"/>
      <c r="JM29" s="29" t="s">
        <v>635</v>
      </c>
      <c r="JN29" s="27"/>
      <c r="JO29" s="29"/>
      <c r="JP29" s="43"/>
      <c r="JQ29" s="29" t="s">
        <v>635</v>
      </c>
      <c r="JR29" s="27"/>
      <c r="JS29" s="29"/>
      <c r="JT29" s="43"/>
      <c r="JU29" s="29" t="s">
        <v>635</v>
      </c>
      <c r="JV29" s="27"/>
      <c r="JW29" s="29"/>
      <c r="JX29" s="43"/>
      <c r="JY29" s="29" t="s">
        <v>635</v>
      </c>
      <c r="JZ29" s="27"/>
      <c r="KA29" s="29"/>
      <c r="KB29" s="43"/>
      <c r="KC29" s="29" t="s">
        <v>635</v>
      </c>
      <c r="KD29" s="27"/>
      <c r="KE29" s="29"/>
      <c r="KF29" s="43"/>
      <c r="KG29" s="29" t="s">
        <v>635</v>
      </c>
      <c r="KH29" s="27"/>
      <c r="KI29" s="29"/>
      <c r="KJ29" s="43"/>
      <c r="KK29" s="29" t="s">
        <v>635</v>
      </c>
      <c r="KL29" s="27"/>
      <c r="KM29" s="29"/>
      <c r="KN29" s="43"/>
      <c r="KO29" s="29" t="s">
        <v>635</v>
      </c>
      <c r="KP29" s="27"/>
      <c r="KQ29" s="29"/>
      <c r="KR29" s="43"/>
      <c r="KS29" s="29" t="s">
        <v>635</v>
      </c>
      <c r="KT29" s="27"/>
      <c r="KU29" s="29"/>
      <c r="KV29" s="43"/>
      <c r="KW29" s="29" t="s">
        <v>635</v>
      </c>
      <c r="KX29" s="27"/>
      <c r="KY29" s="29"/>
      <c r="KZ29" s="43"/>
      <c r="LA29" s="29" t="s">
        <v>635</v>
      </c>
      <c r="LB29" s="27"/>
      <c r="LC29" s="29"/>
      <c r="LD29" s="43"/>
      <c r="LE29" s="29" t="s">
        <v>635</v>
      </c>
      <c r="LF29" s="27"/>
      <c r="LG29" s="29"/>
      <c r="LH29" s="43"/>
      <c r="LI29" s="29" t="s">
        <v>635</v>
      </c>
      <c r="LJ29" s="27"/>
      <c r="LK29" s="29"/>
      <c r="LL29" s="43"/>
      <c r="LM29" s="29" t="s">
        <v>635</v>
      </c>
      <c r="LN29" s="27"/>
      <c r="LO29" s="29"/>
      <c r="LP29" s="43"/>
      <c r="LQ29" s="29" t="s">
        <v>635</v>
      </c>
      <c r="LR29" s="27"/>
      <c r="LS29" s="29"/>
      <c r="LT29" s="43"/>
      <c r="LU29" s="29" t="s">
        <v>635</v>
      </c>
      <c r="LV29" s="27"/>
      <c r="LW29" s="29"/>
      <c r="LX29" s="43"/>
      <c r="LY29" s="29" t="s">
        <v>635</v>
      </c>
      <c r="LZ29" s="27"/>
      <c r="MA29" s="29"/>
      <c r="MB29" s="43"/>
      <c r="MC29" s="29" t="s">
        <v>635</v>
      </c>
      <c r="MD29" s="27"/>
      <c r="ME29" s="29"/>
      <c r="MF29" s="43"/>
      <c r="MG29" s="29" t="s">
        <v>635</v>
      </c>
      <c r="MH29" s="27"/>
      <c r="MI29" s="29"/>
      <c r="MJ29" s="43"/>
      <c r="MK29" s="29" t="s">
        <v>635</v>
      </c>
      <c r="ML29" s="27"/>
      <c r="MM29" s="29"/>
      <c r="MN29" s="43"/>
      <c r="MO29" s="29" t="s">
        <v>635</v>
      </c>
      <c r="MP29" s="27"/>
      <c r="MQ29" s="29"/>
      <c r="MR29" s="43"/>
      <c r="MS29" s="29" t="s">
        <v>635</v>
      </c>
      <c r="MT29" s="27"/>
      <c r="MU29" s="29"/>
      <c r="MV29" s="43"/>
      <c r="MW29" s="29" t="s">
        <v>635</v>
      </c>
      <c r="MX29" s="27"/>
      <c r="MY29" s="29"/>
      <c r="MZ29" s="43"/>
      <c r="NA29" s="29" t="s">
        <v>635</v>
      </c>
      <c r="NB29" s="27"/>
      <c r="NC29" s="29"/>
      <c r="ND29" s="43"/>
      <c r="NE29" s="29" t="s">
        <v>635</v>
      </c>
      <c r="NF29" s="27"/>
      <c r="NG29" s="29"/>
      <c r="NH29" s="43"/>
      <c r="NI29" s="29" t="s">
        <v>635</v>
      </c>
      <c r="NJ29" s="27"/>
      <c r="NK29" s="29"/>
      <c r="NL29" s="43"/>
      <c r="NM29" s="29" t="s">
        <v>635</v>
      </c>
      <c r="NN29" s="27"/>
      <c r="NO29" s="29"/>
      <c r="NP29" s="43"/>
      <c r="NQ29" s="29" t="s">
        <v>635</v>
      </c>
      <c r="NR29" s="27"/>
      <c r="NS29" s="29"/>
      <c r="NT29" s="43"/>
      <c r="NU29" s="29" t="s">
        <v>635</v>
      </c>
      <c r="NV29" s="27"/>
      <c r="NW29" s="29"/>
      <c r="NX29" s="43"/>
      <c r="NY29" s="29" t="s">
        <v>635</v>
      </c>
      <c r="NZ29" s="27"/>
      <c r="OA29" s="29"/>
      <c r="OB29" s="43"/>
      <c r="OC29" s="29" t="s">
        <v>635</v>
      </c>
      <c r="OD29" s="27"/>
      <c r="OE29" s="29"/>
      <c r="OF29" s="43"/>
      <c r="OG29" s="29" t="s">
        <v>635</v>
      </c>
      <c r="OH29" s="27"/>
      <c r="OI29" s="29"/>
      <c r="OJ29" s="43"/>
      <c r="OK29" s="29" t="s">
        <v>635</v>
      </c>
      <c r="OL29" s="27"/>
      <c r="OM29" s="29"/>
      <c r="ON29" s="43"/>
      <c r="OO29" s="29" t="s">
        <v>635</v>
      </c>
      <c r="OP29" s="27"/>
      <c r="OQ29" s="29"/>
      <c r="OR29" s="43"/>
      <c r="OS29" s="29" t="s">
        <v>635</v>
      </c>
      <c r="OT29" s="27"/>
      <c r="OU29" s="29"/>
      <c r="OV29" s="43"/>
      <c r="OW29" s="29" t="s">
        <v>635</v>
      </c>
      <c r="OX29" s="27"/>
      <c r="OY29" s="29"/>
      <c r="OZ29" s="43"/>
      <c r="PA29" s="29" t="s">
        <v>635</v>
      </c>
      <c r="PB29" s="27"/>
      <c r="PC29" s="29"/>
      <c r="PD29" s="43"/>
      <c r="PE29" s="29" t="s">
        <v>635</v>
      </c>
      <c r="PF29" s="27"/>
      <c r="PG29" s="29"/>
      <c r="PH29" s="43"/>
      <c r="PI29" s="29" t="s">
        <v>635</v>
      </c>
      <c r="PJ29" s="27"/>
      <c r="PK29" s="29"/>
      <c r="PL29" s="43"/>
      <c r="PM29" s="29" t="s">
        <v>635</v>
      </c>
      <c r="PN29" s="27"/>
      <c r="PO29" s="29"/>
      <c r="PP29" s="43"/>
      <c r="PQ29" s="29" t="s">
        <v>635</v>
      </c>
      <c r="PR29" s="27"/>
      <c r="PS29" s="29"/>
      <c r="PT29" s="43"/>
      <c r="PU29" s="29" t="s">
        <v>635</v>
      </c>
      <c r="PV29" s="27"/>
      <c r="PW29" s="29"/>
      <c r="PX29" s="43"/>
      <c r="PY29" s="29" t="s">
        <v>635</v>
      </c>
      <c r="PZ29" s="27"/>
      <c r="QA29" s="29"/>
      <c r="QB29" s="43"/>
      <c r="QC29" s="29" t="s">
        <v>635</v>
      </c>
      <c r="QD29" s="27"/>
      <c r="QE29" s="29"/>
      <c r="QF29" s="43"/>
      <c r="QG29" s="29" t="s">
        <v>635</v>
      </c>
      <c r="QH29" s="27"/>
      <c r="QI29" s="29"/>
      <c r="QJ29" s="43"/>
      <c r="QK29" s="29" t="s">
        <v>635</v>
      </c>
      <c r="QL29" s="27"/>
      <c r="QM29" s="29"/>
      <c r="QN29" s="43"/>
      <c r="QO29" s="29" t="s">
        <v>635</v>
      </c>
      <c r="QP29" s="27"/>
      <c r="QQ29" s="29"/>
      <c r="QR29" s="43"/>
      <c r="QS29" s="29" t="s">
        <v>635</v>
      </c>
      <c r="QT29" s="27"/>
      <c r="QU29" s="29"/>
      <c r="QV29" s="43"/>
      <c r="QW29" s="29" t="s">
        <v>635</v>
      </c>
      <c r="QX29" s="27"/>
      <c r="QY29" s="29"/>
      <c r="QZ29" s="43"/>
      <c r="RA29" s="29" t="s">
        <v>635</v>
      </c>
      <c r="RB29" s="27"/>
      <c r="RC29" s="29"/>
      <c r="RD29" s="43"/>
      <c r="RE29" s="29" t="s">
        <v>635</v>
      </c>
      <c r="RF29" s="27"/>
      <c r="RG29" s="29"/>
      <c r="RH29" s="43"/>
      <c r="RI29" s="29" t="s">
        <v>635</v>
      </c>
      <c r="RJ29" s="27"/>
      <c r="RK29" s="29"/>
      <c r="RL29" s="43"/>
      <c r="RM29" s="29" t="s">
        <v>635</v>
      </c>
      <c r="RN29" s="27"/>
      <c r="RO29" s="29"/>
      <c r="RP29" s="43"/>
      <c r="RQ29" s="29" t="s">
        <v>635</v>
      </c>
      <c r="RR29" s="27"/>
      <c r="RS29" s="29"/>
      <c r="RT29" s="43"/>
      <c r="RU29" s="29" t="s">
        <v>635</v>
      </c>
      <c r="RV29" s="27"/>
      <c r="RW29" s="29"/>
      <c r="RX29" s="43"/>
      <c r="RY29" s="29" t="s">
        <v>635</v>
      </c>
      <c r="RZ29" s="27"/>
      <c r="SA29" s="29"/>
      <c r="SB29" s="43"/>
      <c r="SC29" s="29" t="s">
        <v>635</v>
      </c>
      <c r="SD29" s="27"/>
      <c r="SE29" s="29"/>
      <c r="SF29" s="43"/>
      <c r="SG29" s="29" t="s">
        <v>635</v>
      </c>
      <c r="SH29" s="27"/>
      <c r="SI29" s="29"/>
      <c r="SJ29" s="43"/>
      <c r="SK29" s="29" t="s">
        <v>635</v>
      </c>
      <c r="SL29" s="27"/>
      <c r="SM29" s="29"/>
      <c r="SN29" s="43"/>
      <c r="SO29" s="29" t="s">
        <v>635</v>
      </c>
      <c r="SP29" s="27"/>
      <c r="SQ29" s="29"/>
      <c r="SR29" s="43"/>
      <c r="SS29" s="29" t="s">
        <v>635</v>
      </c>
      <c r="ST29" s="27"/>
      <c r="SU29" s="29"/>
      <c r="SV29" s="43"/>
      <c r="SW29" s="29" t="s">
        <v>635</v>
      </c>
      <c r="SX29" s="27"/>
      <c r="SY29" s="29"/>
      <c r="SZ29" s="43"/>
      <c r="TA29" s="29" t="s">
        <v>635</v>
      </c>
      <c r="TB29" s="27"/>
      <c r="TC29" s="29"/>
      <c r="TD29" s="43"/>
      <c r="TE29" s="29" t="s">
        <v>635</v>
      </c>
      <c r="TF29" s="27"/>
      <c r="TG29" s="29"/>
      <c r="TH29" s="43"/>
      <c r="TI29" s="29" t="s">
        <v>635</v>
      </c>
      <c r="TJ29" s="27"/>
      <c r="TK29" s="29"/>
      <c r="TL29" s="43"/>
      <c r="TM29" s="29" t="s">
        <v>635</v>
      </c>
      <c r="TN29" s="27"/>
      <c r="TO29" s="29"/>
      <c r="TP29" s="43"/>
      <c r="TQ29" s="29" t="s">
        <v>635</v>
      </c>
      <c r="TR29" s="27"/>
      <c r="TS29" s="29"/>
      <c r="TT29" s="43"/>
      <c r="TU29" s="29" t="s">
        <v>635</v>
      </c>
      <c r="TV29" s="27"/>
      <c r="TW29" s="29"/>
      <c r="TX29" s="43"/>
      <c r="TY29" s="29" t="s">
        <v>635</v>
      </c>
      <c r="TZ29" s="27"/>
      <c r="UA29" s="29"/>
      <c r="UB29" s="43"/>
      <c r="UC29" s="29" t="s">
        <v>635</v>
      </c>
      <c r="UD29" s="27"/>
      <c r="UE29" s="29"/>
      <c r="UF29" s="43"/>
      <c r="UG29" s="29" t="s">
        <v>635</v>
      </c>
      <c r="UH29" s="27"/>
      <c r="UI29" s="29"/>
      <c r="UJ29" s="43"/>
      <c r="UK29" s="29" t="s">
        <v>635</v>
      </c>
      <c r="UL29" s="27"/>
      <c r="UM29" s="29"/>
      <c r="UN29" s="43"/>
      <c r="UO29" s="29" t="s">
        <v>635</v>
      </c>
      <c r="UP29" s="27"/>
      <c r="UQ29" s="29"/>
      <c r="UR29" s="43"/>
      <c r="US29" s="29" t="s">
        <v>635</v>
      </c>
      <c r="UT29" s="27"/>
      <c r="UU29" s="29"/>
      <c r="UV29" s="43"/>
      <c r="UW29" s="29" t="s">
        <v>635</v>
      </c>
      <c r="UX29" s="27"/>
      <c r="UY29" s="29"/>
      <c r="UZ29" s="43"/>
      <c r="VA29" s="29" t="s">
        <v>635</v>
      </c>
      <c r="VB29" s="27"/>
      <c r="VC29" s="29"/>
      <c r="VD29" s="43"/>
      <c r="VE29" s="29" t="s">
        <v>635</v>
      </c>
      <c r="VF29" s="27"/>
      <c r="VG29" s="29"/>
      <c r="VH29" s="43"/>
      <c r="VI29" s="29" t="s">
        <v>635</v>
      </c>
      <c r="VJ29" s="27"/>
      <c r="VK29" s="29"/>
      <c r="VL29" s="43"/>
      <c r="VM29" s="29" t="s">
        <v>635</v>
      </c>
      <c r="VN29" s="27"/>
      <c r="VO29" s="29"/>
      <c r="VP29" s="43"/>
      <c r="VQ29" s="29" t="s">
        <v>635</v>
      </c>
      <c r="VR29" s="27"/>
      <c r="VS29" s="29"/>
      <c r="VT29" s="43"/>
      <c r="VU29" s="29" t="s">
        <v>635</v>
      </c>
      <c r="VV29" s="27"/>
      <c r="VW29" s="29"/>
      <c r="VX29" s="43"/>
      <c r="VY29" s="29" t="s">
        <v>635</v>
      </c>
      <c r="VZ29" s="27"/>
      <c r="WA29" s="29"/>
      <c r="WB29" s="43"/>
      <c r="WC29" s="29" t="s">
        <v>635</v>
      </c>
      <c r="WD29" s="27"/>
      <c r="WE29" s="29"/>
      <c r="WF29" s="43"/>
      <c r="WG29" s="29" t="s">
        <v>635</v>
      </c>
      <c r="WH29" s="27"/>
      <c r="WI29" s="29"/>
      <c r="WJ29" s="43"/>
      <c r="WK29" s="29" t="s">
        <v>635</v>
      </c>
      <c r="WL29" s="27"/>
      <c r="WM29" s="29"/>
      <c r="WN29" s="43"/>
      <c r="WO29" s="29" t="s">
        <v>635</v>
      </c>
      <c r="WP29" s="27"/>
      <c r="WQ29" s="29"/>
      <c r="WR29" s="43"/>
      <c r="WS29" s="29" t="s">
        <v>635</v>
      </c>
      <c r="WT29" s="27"/>
      <c r="WU29" s="29"/>
      <c r="WV29" s="43"/>
      <c r="WW29" s="29" t="s">
        <v>635</v>
      </c>
      <c r="WX29" s="27"/>
      <c r="WY29" s="29"/>
      <c r="WZ29" s="43"/>
      <c r="XA29" s="29" t="s">
        <v>635</v>
      </c>
      <c r="XB29" s="27"/>
      <c r="XC29" s="29"/>
      <c r="XD29" s="43"/>
      <c r="XE29" s="29" t="s">
        <v>635</v>
      </c>
      <c r="XF29" s="27"/>
      <c r="XG29" s="29"/>
      <c r="XH29" s="43"/>
      <c r="XI29" s="29" t="s">
        <v>635</v>
      </c>
      <c r="XJ29" s="27"/>
      <c r="XK29" s="29"/>
      <c r="XL29" s="43"/>
      <c r="XM29" s="29" t="s">
        <v>635</v>
      </c>
      <c r="XN29" s="27"/>
      <c r="XO29" s="29"/>
      <c r="XP29" s="43"/>
      <c r="XQ29" s="29" t="s">
        <v>635</v>
      </c>
      <c r="XR29" s="27"/>
      <c r="XS29" s="29"/>
      <c r="XT29" s="43"/>
      <c r="XU29" s="29" t="s">
        <v>635</v>
      </c>
      <c r="XV29" s="27"/>
      <c r="XW29" s="29"/>
      <c r="XX29" s="43"/>
      <c r="XY29" s="29" t="s">
        <v>635</v>
      </c>
      <c r="XZ29" s="27"/>
      <c r="YA29" s="29"/>
      <c r="YB29" s="43"/>
      <c r="YC29" s="29" t="s">
        <v>635</v>
      </c>
      <c r="YD29" s="27"/>
      <c r="YE29" s="29"/>
      <c r="YF29" s="43"/>
      <c r="YG29" s="29" t="s">
        <v>635</v>
      </c>
      <c r="YH29" s="27"/>
      <c r="YI29" s="29"/>
      <c r="YJ29" s="43"/>
      <c r="YK29" s="29" t="s">
        <v>635</v>
      </c>
      <c r="YL29" s="27"/>
      <c r="YM29" s="29"/>
      <c r="YN29" s="43"/>
      <c r="YO29" s="29" t="s">
        <v>635</v>
      </c>
      <c r="YP29" s="27"/>
      <c r="YQ29" s="29"/>
      <c r="YR29" s="43"/>
      <c r="YS29" s="29" t="s">
        <v>635</v>
      </c>
      <c r="YT29" s="27"/>
      <c r="YU29" s="29"/>
      <c r="YV29" s="43"/>
      <c r="YW29" s="29" t="s">
        <v>635</v>
      </c>
      <c r="YX29" s="27"/>
      <c r="YY29" s="29"/>
      <c r="YZ29" s="43"/>
      <c r="ZA29" s="29" t="s">
        <v>635</v>
      </c>
      <c r="ZB29" s="27"/>
      <c r="ZC29" s="29"/>
      <c r="ZD29" s="43"/>
      <c r="ZE29" s="29" t="s">
        <v>635</v>
      </c>
      <c r="ZF29" s="27"/>
      <c r="ZG29" s="29"/>
      <c r="ZH29" s="43"/>
      <c r="ZI29" s="29" t="s">
        <v>635</v>
      </c>
      <c r="ZJ29" s="27"/>
      <c r="ZK29" s="29"/>
      <c r="ZL29" s="43"/>
      <c r="ZM29" s="29" t="s">
        <v>635</v>
      </c>
      <c r="ZN29" s="27"/>
      <c r="ZO29" s="29"/>
      <c r="ZP29" s="43"/>
      <c r="ZQ29" s="29" t="s">
        <v>635</v>
      </c>
      <c r="ZR29" s="27"/>
      <c r="ZS29" s="29"/>
      <c r="ZT29" s="43"/>
      <c r="ZU29" s="29" t="s">
        <v>635</v>
      </c>
      <c r="ZV29" s="27"/>
      <c r="ZW29" s="29"/>
      <c r="ZX29" s="43"/>
      <c r="ZY29" s="29" t="s">
        <v>635</v>
      </c>
      <c r="ZZ29" s="27"/>
      <c r="AAA29" s="29"/>
      <c r="AAB29" s="43"/>
      <c r="AAC29" s="29" t="s">
        <v>635</v>
      </c>
      <c r="AAD29" s="27"/>
      <c r="AAE29" s="29"/>
      <c r="AAF29" s="43"/>
      <c r="AAG29" s="29" t="s">
        <v>635</v>
      </c>
      <c r="AAH29" s="27"/>
      <c r="AAI29" s="29"/>
      <c r="AAJ29" s="43"/>
      <c r="AAK29" s="29" t="s">
        <v>635</v>
      </c>
      <c r="AAL29" s="27"/>
      <c r="AAM29" s="29"/>
      <c r="AAN29" s="43"/>
      <c r="AAO29" s="29" t="s">
        <v>635</v>
      </c>
      <c r="AAP29" s="27"/>
      <c r="AAQ29" s="29"/>
      <c r="AAR29" s="43"/>
      <c r="AAS29" s="29" t="s">
        <v>635</v>
      </c>
      <c r="AAT29" s="27"/>
      <c r="AAU29" s="29"/>
      <c r="AAV29" s="43"/>
      <c r="AAW29" s="29" t="s">
        <v>635</v>
      </c>
      <c r="AAX29" s="27"/>
      <c r="AAY29" s="29"/>
      <c r="AAZ29" s="43"/>
      <c r="ABA29" s="29" t="s">
        <v>635</v>
      </c>
      <c r="ABB29" s="27"/>
      <c r="ABC29" s="29"/>
      <c r="ABD29" s="43"/>
      <c r="ABE29" s="29" t="s">
        <v>635</v>
      </c>
      <c r="ABF29" s="27"/>
      <c r="ABG29" s="29"/>
      <c r="ABH29" s="43"/>
      <c r="ABI29" s="29" t="s">
        <v>635</v>
      </c>
      <c r="ABJ29" s="27"/>
      <c r="ABK29" s="29"/>
      <c r="ABL29" s="43"/>
      <c r="ABM29" s="29" t="s">
        <v>635</v>
      </c>
      <c r="ABN29" s="27"/>
      <c r="ABO29" s="29"/>
      <c r="ABP29" s="43"/>
      <c r="ABQ29" s="29" t="s">
        <v>635</v>
      </c>
      <c r="ABR29" s="27"/>
      <c r="ABS29" s="29"/>
      <c r="ABT29" s="43"/>
      <c r="ABU29" s="29" t="s">
        <v>635</v>
      </c>
      <c r="ABV29" s="27"/>
      <c r="ABW29" s="29"/>
      <c r="ABX29" s="43"/>
      <c r="ABY29" s="29" t="s">
        <v>635</v>
      </c>
      <c r="ABZ29" s="27"/>
      <c r="ACA29" s="29"/>
      <c r="ACB29" s="43"/>
      <c r="ACC29" s="29" t="s">
        <v>635</v>
      </c>
      <c r="ACD29" s="27"/>
      <c r="ACE29" s="29"/>
      <c r="ACF29" s="43"/>
      <c r="ACG29" s="29" t="s">
        <v>635</v>
      </c>
      <c r="ACH29" s="27"/>
      <c r="ACI29" s="29"/>
      <c r="ACJ29" s="43"/>
      <c r="ACK29" s="29" t="s">
        <v>635</v>
      </c>
      <c r="ACL29" s="27"/>
      <c r="ACM29" s="29"/>
      <c r="ACN29" s="43"/>
      <c r="ACO29" s="29" t="s">
        <v>635</v>
      </c>
      <c r="ACP29" s="27"/>
      <c r="ACQ29" s="29"/>
      <c r="ACR29" s="43"/>
      <c r="ACS29" s="29" t="s">
        <v>635</v>
      </c>
      <c r="ACT29" s="27"/>
      <c r="ACU29" s="29"/>
      <c r="ACV29" s="43"/>
      <c r="ACW29" s="29" t="s">
        <v>635</v>
      </c>
      <c r="ACX29" s="27"/>
      <c r="ACY29" s="29"/>
      <c r="ACZ29" s="43"/>
      <c r="ADA29" s="29" t="s">
        <v>635</v>
      </c>
      <c r="ADB29" s="27"/>
      <c r="ADC29" s="29"/>
      <c r="ADD29" s="43"/>
      <c r="ADE29" s="29" t="s">
        <v>635</v>
      </c>
      <c r="ADF29" s="27"/>
      <c r="ADG29" s="29"/>
      <c r="ADH29" s="43"/>
      <c r="ADI29" s="29" t="s">
        <v>635</v>
      </c>
      <c r="ADJ29" s="27"/>
      <c r="ADK29" s="29"/>
      <c r="ADL29" s="43"/>
      <c r="ADM29" s="29" t="s">
        <v>635</v>
      </c>
      <c r="ADN29" s="27"/>
      <c r="ADO29" s="29"/>
      <c r="ADP29" s="43"/>
      <c r="ADQ29" s="29" t="s">
        <v>635</v>
      </c>
      <c r="ADR29" s="27"/>
      <c r="ADS29" s="29"/>
      <c r="ADT29" s="43"/>
      <c r="ADU29" s="29" t="s">
        <v>635</v>
      </c>
      <c r="ADV29" s="27"/>
      <c r="ADW29" s="29"/>
      <c r="ADX29" s="43"/>
      <c r="ADY29" s="29" t="s">
        <v>635</v>
      </c>
      <c r="ADZ29" s="27"/>
      <c r="AEA29" s="29"/>
      <c r="AEB29" s="43"/>
      <c r="AEC29" s="29" t="s">
        <v>635</v>
      </c>
      <c r="AED29" s="27"/>
      <c r="AEE29" s="29"/>
      <c r="AEF29" s="43"/>
      <c r="AEG29" s="29" t="s">
        <v>635</v>
      </c>
      <c r="AEH29" s="27"/>
      <c r="AEI29" s="29"/>
      <c r="AEJ29" s="43"/>
      <c r="AEK29" s="29" t="s">
        <v>635</v>
      </c>
      <c r="AEL29" s="27"/>
      <c r="AEM29" s="29"/>
      <c r="AEN29" s="43"/>
      <c r="AEO29" s="29" t="s">
        <v>635</v>
      </c>
      <c r="AEP29" s="27"/>
      <c r="AEQ29" s="29"/>
      <c r="AER29" s="43"/>
      <c r="AES29" s="29" t="s">
        <v>635</v>
      </c>
      <c r="AET29" s="27"/>
      <c r="AEU29" s="29"/>
      <c r="AEV29" s="43"/>
      <c r="AEW29" s="29" t="s">
        <v>635</v>
      </c>
      <c r="AEX29" s="27"/>
      <c r="AEY29" s="29"/>
      <c r="AEZ29" s="43"/>
      <c r="AFA29" s="29" t="s">
        <v>635</v>
      </c>
      <c r="AFB29" s="27"/>
      <c r="AFC29" s="29"/>
      <c r="AFD29" s="43"/>
      <c r="AFE29" s="29" t="s">
        <v>635</v>
      </c>
      <c r="AFF29" s="27"/>
      <c r="AFG29" s="29"/>
      <c r="AFH29" s="43"/>
      <c r="AFI29" s="29" t="s">
        <v>635</v>
      </c>
      <c r="AFJ29" s="27"/>
      <c r="AFK29" s="29"/>
      <c r="AFL29" s="43"/>
      <c r="AFM29" s="29" t="s">
        <v>635</v>
      </c>
      <c r="AFN29" s="27"/>
      <c r="AFO29" s="29"/>
      <c r="AFP29" s="43"/>
      <c r="AFQ29" s="29" t="s">
        <v>635</v>
      </c>
      <c r="AFR29" s="27"/>
      <c r="AFS29" s="29"/>
      <c r="AFT29" s="43"/>
      <c r="AFU29" s="29" t="s">
        <v>635</v>
      </c>
      <c r="AFV29" s="27"/>
      <c r="AFW29" s="29"/>
      <c r="AFX29" s="43"/>
      <c r="AFY29" s="29" t="s">
        <v>635</v>
      </c>
      <c r="AFZ29" s="27"/>
      <c r="AGA29" s="29"/>
      <c r="AGB29" s="43"/>
      <c r="AGC29" s="29" t="s">
        <v>635</v>
      </c>
      <c r="AGD29" s="27"/>
      <c r="AGE29" s="29"/>
      <c r="AGF29" s="43"/>
      <c r="AGG29" s="29" t="s">
        <v>635</v>
      </c>
      <c r="AGH29" s="27"/>
      <c r="AGI29" s="29"/>
      <c r="AGJ29" s="43"/>
      <c r="AGK29" s="29" t="s">
        <v>635</v>
      </c>
      <c r="AGL29" s="27"/>
      <c r="AGM29" s="29"/>
      <c r="AGN29" s="43"/>
      <c r="AGO29" s="29" t="s">
        <v>635</v>
      </c>
      <c r="AGP29" s="27"/>
      <c r="AGQ29" s="29"/>
      <c r="AGR29" s="43"/>
      <c r="AGS29" s="29" t="s">
        <v>635</v>
      </c>
      <c r="AGT29" s="27"/>
      <c r="AGU29" s="29"/>
      <c r="AGV29" s="43"/>
      <c r="AGW29" s="29" t="s">
        <v>635</v>
      </c>
      <c r="AGX29" s="27"/>
      <c r="AGY29" s="29"/>
      <c r="AGZ29" s="43"/>
      <c r="AHA29" s="29" t="s">
        <v>635</v>
      </c>
      <c r="AHB29" s="27"/>
      <c r="AHC29" s="29"/>
      <c r="AHD29" s="43"/>
      <c r="AHE29" s="29" t="s">
        <v>635</v>
      </c>
      <c r="AHF29" s="27"/>
      <c r="AHG29" s="29"/>
      <c r="AHH29" s="43"/>
      <c r="AHI29" s="29" t="s">
        <v>635</v>
      </c>
      <c r="AHJ29" s="27"/>
      <c r="AHK29" s="29"/>
      <c r="AHL29" s="43"/>
      <c r="AHM29" s="29" t="s">
        <v>635</v>
      </c>
      <c r="AHN29" s="27"/>
      <c r="AHO29" s="29"/>
      <c r="AHP29" s="43"/>
      <c r="AHQ29" s="29" t="s">
        <v>635</v>
      </c>
      <c r="AHR29" s="27"/>
      <c r="AHS29" s="29"/>
      <c r="AHT29" s="43"/>
      <c r="AHU29" s="29" t="s">
        <v>635</v>
      </c>
      <c r="AHV29" s="27"/>
      <c r="AHW29" s="29"/>
      <c r="AHX29" s="43"/>
      <c r="AHY29" s="29" t="s">
        <v>635</v>
      </c>
      <c r="AHZ29" s="27"/>
      <c r="AIA29" s="29"/>
      <c r="AIB29" s="43"/>
      <c r="AIC29" s="29" t="s">
        <v>635</v>
      </c>
      <c r="AID29" s="27"/>
      <c r="AIE29" s="29"/>
      <c r="AIF29" s="43"/>
      <c r="AIG29" s="29" t="s">
        <v>635</v>
      </c>
      <c r="AIH29" s="27"/>
      <c r="AII29" s="29"/>
      <c r="AIJ29" s="43"/>
      <c r="AIK29" s="29" t="s">
        <v>635</v>
      </c>
      <c r="AIL29" s="27"/>
      <c r="AIM29" s="29"/>
      <c r="AIN29" s="43"/>
      <c r="AIO29" s="29" t="s">
        <v>635</v>
      </c>
      <c r="AIP29" s="27"/>
      <c r="AIQ29" s="29"/>
      <c r="AIR29" s="43"/>
      <c r="AIS29" s="29" t="s">
        <v>635</v>
      </c>
      <c r="AIT29" s="27"/>
      <c r="AIU29" s="29"/>
      <c r="AIV29" s="43"/>
      <c r="AIW29" s="29" t="s">
        <v>635</v>
      </c>
      <c r="AIX29" s="27"/>
      <c r="AIY29" s="29"/>
      <c r="AIZ29" s="43"/>
      <c r="AJA29" s="29" t="s">
        <v>635</v>
      </c>
      <c r="AJB29" s="27"/>
      <c r="AJC29" s="29"/>
      <c r="AJD29" s="43"/>
      <c r="AJE29" s="29" t="s">
        <v>635</v>
      </c>
      <c r="AJF29" s="27"/>
      <c r="AJG29" s="29"/>
      <c r="AJH29" s="43"/>
      <c r="AJI29" s="29" t="s">
        <v>635</v>
      </c>
      <c r="AJJ29" s="27"/>
      <c r="AJK29" s="29"/>
      <c r="AJL29" s="43"/>
      <c r="AJM29" s="29" t="s">
        <v>635</v>
      </c>
      <c r="AJN29" s="27"/>
      <c r="AJO29" s="29"/>
      <c r="AJP29" s="43"/>
      <c r="AJQ29" s="29" t="s">
        <v>635</v>
      </c>
      <c r="AJR29" s="27"/>
      <c r="AJS29" s="29"/>
      <c r="AJT29" s="43"/>
      <c r="AJU29" s="29" t="s">
        <v>635</v>
      </c>
      <c r="AJV29" s="27"/>
      <c r="AJW29" s="29"/>
      <c r="AJX29" s="43"/>
      <c r="AJY29" s="29" t="s">
        <v>635</v>
      </c>
      <c r="AJZ29" s="27"/>
      <c r="AKA29" s="29"/>
      <c r="AKB29" s="43"/>
      <c r="AKC29" s="29" t="s">
        <v>635</v>
      </c>
      <c r="AKD29" s="27"/>
      <c r="AKE29" s="29"/>
      <c r="AKF29" s="43"/>
      <c r="AKG29" s="29" t="s">
        <v>635</v>
      </c>
      <c r="AKH29" s="27"/>
      <c r="AKI29" s="29"/>
      <c r="AKJ29" s="43"/>
      <c r="AKK29" s="29" t="s">
        <v>635</v>
      </c>
      <c r="AKL29" s="27"/>
      <c r="AKM29" s="29"/>
      <c r="AKN29" s="43"/>
      <c r="AKO29" s="29" t="s">
        <v>635</v>
      </c>
      <c r="AKP29" s="27"/>
      <c r="AKQ29" s="29"/>
      <c r="AKR29" s="43"/>
      <c r="AKS29" s="29" t="s">
        <v>635</v>
      </c>
      <c r="AKT29" s="27"/>
      <c r="AKU29" s="29"/>
      <c r="AKV29" s="43"/>
      <c r="AKW29" s="29" t="s">
        <v>635</v>
      </c>
      <c r="AKX29" s="27"/>
      <c r="AKY29" s="29"/>
      <c r="AKZ29" s="43"/>
      <c r="ALA29" s="29" t="s">
        <v>635</v>
      </c>
      <c r="ALB29" s="27"/>
      <c r="ALC29" s="29"/>
      <c r="ALD29" s="43"/>
      <c r="ALE29" s="29" t="s">
        <v>635</v>
      </c>
      <c r="ALF29" s="27"/>
      <c r="ALG29" s="29"/>
      <c r="ALH29" s="43"/>
      <c r="ALI29" s="29" t="s">
        <v>635</v>
      </c>
      <c r="ALJ29" s="27"/>
      <c r="ALK29" s="29"/>
      <c r="ALL29" s="43"/>
      <c r="ALM29" s="29" t="s">
        <v>635</v>
      </c>
      <c r="ALN29" s="27"/>
      <c r="ALO29" s="29"/>
      <c r="ALP29" s="43"/>
      <c r="ALQ29" s="29" t="s">
        <v>635</v>
      </c>
      <c r="ALR29" s="27"/>
      <c r="ALS29" s="29"/>
      <c r="ALT29" s="43"/>
      <c r="ALU29" s="29" t="s">
        <v>635</v>
      </c>
      <c r="ALV29" s="27"/>
      <c r="ALW29" s="29"/>
      <c r="ALX29" s="43"/>
      <c r="ALY29" s="29" t="s">
        <v>635</v>
      </c>
      <c r="ALZ29" s="27"/>
      <c r="AMA29" s="29"/>
      <c r="AMB29" s="43"/>
      <c r="AMC29" s="29" t="s">
        <v>635</v>
      </c>
      <c r="AMD29" s="27"/>
      <c r="AME29" s="29"/>
      <c r="AMF29" s="43"/>
      <c r="AMG29" s="29" t="s">
        <v>635</v>
      </c>
      <c r="AMH29" s="27"/>
      <c r="AMI29" s="29"/>
      <c r="AMJ29" s="43"/>
      <c r="AMK29" s="29" t="s">
        <v>635</v>
      </c>
      <c r="AML29" s="27"/>
      <c r="AMM29" s="29"/>
      <c r="AMN29" s="43"/>
      <c r="AMO29" s="29" t="s">
        <v>635</v>
      </c>
      <c r="AMP29" s="27"/>
      <c r="AMQ29" s="29"/>
      <c r="AMR29" s="43"/>
      <c r="AMS29" s="29" t="s">
        <v>635</v>
      </c>
      <c r="AMT29" s="27"/>
      <c r="AMU29" s="29"/>
      <c r="AMV29" s="43"/>
      <c r="AMW29" s="29" t="s">
        <v>635</v>
      </c>
      <c r="AMX29" s="27"/>
      <c r="AMY29" s="29"/>
      <c r="AMZ29" s="43"/>
      <c r="ANA29" s="29" t="s">
        <v>635</v>
      </c>
      <c r="ANB29" s="27"/>
      <c r="ANC29" s="29"/>
      <c r="AND29" s="43"/>
      <c r="ANE29" s="29" t="s">
        <v>635</v>
      </c>
      <c r="ANF29" s="27"/>
      <c r="ANG29" s="29"/>
      <c r="ANH29" s="43"/>
      <c r="ANI29" s="29" t="s">
        <v>635</v>
      </c>
      <c r="ANJ29" s="27"/>
      <c r="ANK29" s="29"/>
      <c r="ANL29" s="43"/>
      <c r="ANM29" s="29" t="s">
        <v>635</v>
      </c>
      <c r="ANN29" s="27"/>
      <c r="ANO29" s="29"/>
      <c r="ANP29" s="43"/>
      <c r="ANQ29" s="29" t="s">
        <v>635</v>
      </c>
      <c r="ANR29" s="27"/>
      <c r="ANS29" s="29"/>
      <c r="ANT29" s="43"/>
      <c r="ANU29" s="29" t="s">
        <v>635</v>
      </c>
      <c r="ANV29" s="27"/>
      <c r="ANW29" s="29"/>
      <c r="ANX29" s="43"/>
      <c r="ANY29" s="29" t="s">
        <v>635</v>
      </c>
      <c r="ANZ29" s="27"/>
      <c r="AOA29" s="29"/>
      <c r="AOB29" s="43"/>
      <c r="AOC29" s="29" t="s">
        <v>635</v>
      </c>
      <c r="AOD29" s="27"/>
      <c r="AOE29" s="29"/>
      <c r="AOF29" s="43"/>
      <c r="AOG29" s="29" t="s">
        <v>635</v>
      </c>
      <c r="AOH29" s="27"/>
      <c r="AOI29" s="29"/>
      <c r="AOJ29" s="43"/>
      <c r="AOK29" s="29" t="s">
        <v>635</v>
      </c>
      <c r="AOL29" s="27"/>
      <c r="AOM29" s="29"/>
      <c r="AON29" s="43"/>
      <c r="AOO29" s="29" t="s">
        <v>635</v>
      </c>
      <c r="AOP29" s="27"/>
      <c r="AOQ29" s="29"/>
      <c r="AOR29" s="43"/>
      <c r="AOS29" s="29" t="s">
        <v>635</v>
      </c>
      <c r="AOT29" s="27"/>
      <c r="AOU29" s="29"/>
      <c r="AOV29" s="43"/>
      <c r="AOW29" s="29" t="s">
        <v>635</v>
      </c>
      <c r="AOX29" s="27"/>
      <c r="AOY29" s="29"/>
      <c r="AOZ29" s="43"/>
      <c r="APA29" s="29" t="s">
        <v>635</v>
      </c>
      <c r="APB29" s="27"/>
      <c r="APC29" s="29"/>
      <c r="APD29" s="43"/>
      <c r="APE29" s="29" t="s">
        <v>635</v>
      </c>
      <c r="APF29" s="27"/>
      <c r="APG29" s="29"/>
      <c r="APH29" s="43"/>
      <c r="API29" s="29" t="s">
        <v>635</v>
      </c>
      <c r="APJ29" s="27"/>
      <c r="APK29" s="29"/>
      <c r="APL29" s="43"/>
      <c r="APM29" s="29" t="s">
        <v>635</v>
      </c>
      <c r="APN29" s="27"/>
      <c r="APO29" s="29"/>
      <c r="APP29" s="43"/>
      <c r="APQ29" s="29" t="s">
        <v>635</v>
      </c>
      <c r="APR29" s="27"/>
      <c r="APS29" s="29"/>
      <c r="APT29" s="43"/>
      <c r="APU29" s="29" t="s">
        <v>635</v>
      </c>
      <c r="APV29" s="27"/>
      <c r="APW29" s="29"/>
      <c r="APX29" s="43"/>
      <c r="APY29" s="29" t="s">
        <v>635</v>
      </c>
      <c r="APZ29" s="27"/>
      <c r="AQA29" s="29"/>
      <c r="AQB29" s="43"/>
      <c r="AQC29" s="29" t="s">
        <v>635</v>
      </c>
      <c r="AQD29" s="27"/>
      <c r="AQE29" s="29"/>
      <c r="AQF29" s="43"/>
      <c r="AQG29" s="29" t="s">
        <v>635</v>
      </c>
      <c r="AQH29" s="27"/>
      <c r="AQI29" s="29"/>
      <c r="AQJ29" s="43"/>
      <c r="AQK29" s="29" t="s">
        <v>635</v>
      </c>
      <c r="AQL29" s="27"/>
      <c r="AQM29" s="29"/>
      <c r="AQN29" s="43"/>
      <c r="AQO29" s="29" t="s">
        <v>635</v>
      </c>
      <c r="AQP29" s="27"/>
      <c r="AQQ29" s="29"/>
      <c r="AQR29" s="43"/>
      <c r="AQS29" s="29" t="s">
        <v>635</v>
      </c>
      <c r="AQT29" s="27"/>
      <c r="AQU29" s="29"/>
      <c r="AQV29" s="43"/>
      <c r="AQW29" s="29" t="s">
        <v>635</v>
      </c>
      <c r="AQX29" s="27"/>
      <c r="AQY29" s="29"/>
      <c r="AQZ29" s="43"/>
      <c r="ARA29" s="29" t="s">
        <v>635</v>
      </c>
      <c r="ARB29" s="27"/>
      <c r="ARC29" s="29"/>
      <c r="ARD29" s="43"/>
      <c r="ARE29" s="29" t="s">
        <v>635</v>
      </c>
      <c r="ARF29" s="27"/>
      <c r="ARG29" s="29"/>
      <c r="ARH29" s="43"/>
      <c r="ARI29" s="29" t="s">
        <v>635</v>
      </c>
      <c r="ARJ29" s="27"/>
      <c r="ARK29" s="29"/>
      <c r="ARL29" s="43"/>
      <c r="ARM29" s="29" t="s">
        <v>635</v>
      </c>
      <c r="ARN29" s="27"/>
      <c r="ARO29" s="29"/>
      <c r="ARP29" s="43"/>
      <c r="ARQ29" s="29" t="s">
        <v>635</v>
      </c>
      <c r="ARR29" s="27"/>
      <c r="ARS29" s="29"/>
      <c r="ART29" s="43"/>
      <c r="ARU29" s="29" t="s">
        <v>635</v>
      </c>
      <c r="ARV29" s="27"/>
      <c r="ARW29" s="29"/>
      <c r="ARX29" s="43"/>
      <c r="ARY29" s="29" t="s">
        <v>635</v>
      </c>
      <c r="ARZ29" s="27"/>
      <c r="ASA29" s="29"/>
      <c r="ASB29" s="43"/>
      <c r="ASC29" s="29" t="s">
        <v>635</v>
      </c>
      <c r="ASD29" s="27"/>
      <c r="ASE29" s="29"/>
      <c r="ASF29" s="43"/>
      <c r="ASG29" s="29" t="s">
        <v>635</v>
      </c>
      <c r="ASH29" s="27"/>
      <c r="ASI29" s="29"/>
      <c r="ASJ29" s="43"/>
      <c r="ASK29" s="29" t="s">
        <v>635</v>
      </c>
      <c r="ASL29" s="27"/>
      <c r="ASM29" s="29"/>
      <c r="ASN29" s="43"/>
      <c r="ASO29" s="29" t="s">
        <v>635</v>
      </c>
      <c r="ASP29" s="27"/>
      <c r="ASQ29" s="29"/>
      <c r="ASR29" s="43"/>
      <c r="ASS29" s="29" t="s">
        <v>635</v>
      </c>
      <c r="AST29" s="27"/>
      <c r="ASU29" s="29"/>
      <c r="ASV29" s="43"/>
      <c r="ASW29" s="29" t="s">
        <v>635</v>
      </c>
      <c r="ASX29" s="27"/>
      <c r="ASY29" s="29"/>
      <c r="ASZ29" s="43"/>
      <c r="ATA29" s="29" t="s">
        <v>635</v>
      </c>
      <c r="ATB29" s="27"/>
      <c r="ATC29" s="29"/>
      <c r="ATD29" s="43"/>
      <c r="ATE29" s="29" t="s">
        <v>635</v>
      </c>
      <c r="ATF29" s="27"/>
      <c r="ATG29" s="29"/>
      <c r="ATH29" s="43"/>
      <c r="ATI29" s="29" t="s">
        <v>635</v>
      </c>
      <c r="ATJ29" s="27"/>
      <c r="ATK29" s="29"/>
      <c r="ATL29" s="43"/>
      <c r="ATM29" s="29" t="s">
        <v>635</v>
      </c>
      <c r="ATN29" s="27"/>
      <c r="ATO29" s="29"/>
      <c r="ATP29" s="43"/>
      <c r="ATQ29" s="29" t="s">
        <v>635</v>
      </c>
      <c r="ATR29" s="27"/>
      <c r="ATS29" s="29"/>
      <c r="ATT29" s="43"/>
      <c r="ATU29" s="29" t="s">
        <v>635</v>
      </c>
      <c r="ATV29" s="27"/>
      <c r="ATW29" s="29"/>
      <c r="ATX29" s="43"/>
      <c r="ATY29" s="29" t="s">
        <v>635</v>
      </c>
      <c r="ATZ29" s="27"/>
      <c r="AUA29" s="29"/>
      <c r="AUB29" s="43"/>
      <c r="AUC29" s="29" t="s">
        <v>635</v>
      </c>
      <c r="AUD29" s="27"/>
      <c r="AUE29" s="29"/>
      <c r="AUF29" s="43"/>
      <c r="AUG29" s="29" t="s">
        <v>635</v>
      </c>
      <c r="AUH29" s="27"/>
      <c r="AUI29" s="29"/>
      <c r="AUJ29" s="43"/>
      <c r="AUK29" s="29" t="s">
        <v>635</v>
      </c>
      <c r="AUL29" s="27"/>
      <c r="AUM29" s="29"/>
      <c r="AUN29" s="43"/>
      <c r="AUO29" s="29" t="s">
        <v>635</v>
      </c>
      <c r="AUP29" s="27"/>
      <c r="AUQ29" s="29"/>
      <c r="AUR29" s="43"/>
      <c r="AUS29" s="29" t="s">
        <v>635</v>
      </c>
      <c r="AUT29" s="27"/>
      <c r="AUU29" s="29"/>
      <c r="AUV29" s="43"/>
      <c r="AUW29" s="29" t="s">
        <v>635</v>
      </c>
      <c r="AUX29" s="27"/>
      <c r="AUY29" s="29"/>
      <c r="AUZ29" s="43"/>
      <c r="AVA29" s="29" t="s">
        <v>635</v>
      </c>
      <c r="AVB29" s="27"/>
      <c r="AVC29" s="29"/>
      <c r="AVD29" s="43"/>
      <c r="AVE29" s="29" t="s">
        <v>635</v>
      </c>
      <c r="AVF29" s="27"/>
      <c r="AVG29" s="29"/>
      <c r="AVH29" s="43"/>
      <c r="AVI29" s="29" t="s">
        <v>635</v>
      </c>
      <c r="AVJ29" s="27"/>
      <c r="AVK29" s="29"/>
      <c r="AVL29" s="43"/>
      <c r="AVM29" s="29" t="s">
        <v>635</v>
      </c>
      <c r="AVN29" s="27"/>
      <c r="AVO29" s="29"/>
      <c r="AVP29" s="43"/>
      <c r="AVQ29" s="29" t="s">
        <v>635</v>
      </c>
      <c r="AVR29" s="27"/>
      <c r="AVS29" s="29"/>
      <c r="AVT29" s="43"/>
      <c r="AVU29" s="29" t="s">
        <v>635</v>
      </c>
      <c r="AVV29" s="27"/>
      <c r="AVW29" s="29"/>
      <c r="AVX29" s="43"/>
      <c r="AVY29" s="29" t="s">
        <v>635</v>
      </c>
      <c r="AVZ29" s="27"/>
      <c r="AWA29" s="29"/>
      <c r="AWB29" s="43"/>
      <c r="AWC29" s="29" t="s">
        <v>635</v>
      </c>
      <c r="AWD29" s="27"/>
      <c r="AWE29" s="29"/>
      <c r="AWF29" s="43"/>
      <c r="AWG29" s="29" t="s">
        <v>635</v>
      </c>
      <c r="AWH29" s="27"/>
      <c r="AWI29" s="29"/>
      <c r="AWJ29" s="43"/>
      <c r="AWK29" s="29" t="s">
        <v>635</v>
      </c>
      <c r="AWL29" s="27"/>
      <c r="AWM29" s="29"/>
      <c r="AWN29" s="43"/>
      <c r="AWO29" s="29" t="s">
        <v>635</v>
      </c>
      <c r="AWP29" s="27"/>
      <c r="AWQ29" s="29"/>
      <c r="AWR29" s="43"/>
      <c r="AWS29" s="29" t="s">
        <v>635</v>
      </c>
      <c r="AWT29" s="27"/>
      <c r="AWU29" s="29"/>
      <c r="AWV29" s="43"/>
      <c r="AWW29" s="29" t="s">
        <v>635</v>
      </c>
      <c r="AWX29" s="27"/>
      <c r="AWY29" s="29"/>
      <c r="AWZ29" s="43"/>
      <c r="AXA29" s="29" t="s">
        <v>635</v>
      </c>
      <c r="AXB29" s="27"/>
      <c r="AXC29" s="29"/>
      <c r="AXD29" s="43"/>
      <c r="AXE29" s="29" t="s">
        <v>635</v>
      </c>
      <c r="AXF29" s="27"/>
      <c r="AXG29" s="29"/>
      <c r="AXH29" s="43"/>
      <c r="AXI29" s="29" t="s">
        <v>635</v>
      </c>
      <c r="AXJ29" s="27"/>
      <c r="AXK29" s="29"/>
      <c r="AXL29" s="43"/>
      <c r="AXM29" s="29" t="s">
        <v>635</v>
      </c>
      <c r="AXN29" s="27"/>
      <c r="AXO29" s="29"/>
      <c r="AXP29" s="43"/>
      <c r="AXQ29" s="29" t="s">
        <v>635</v>
      </c>
      <c r="AXR29" s="27"/>
      <c r="AXS29" s="29"/>
      <c r="AXT29" s="43"/>
      <c r="AXU29" s="29" t="s">
        <v>635</v>
      </c>
      <c r="AXV29" s="27"/>
      <c r="AXW29" s="29"/>
      <c r="AXX29" s="43"/>
      <c r="AXY29" s="29" t="s">
        <v>635</v>
      </c>
      <c r="AXZ29" s="27"/>
      <c r="AYA29" s="29"/>
      <c r="AYB29" s="43"/>
      <c r="AYC29" s="29" t="s">
        <v>635</v>
      </c>
      <c r="AYD29" s="27"/>
      <c r="AYE29" s="29"/>
      <c r="AYF29" s="43"/>
      <c r="AYG29" s="29" t="s">
        <v>635</v>
      </c>
      <c r="AYH29" s="27"/>
      <c r="AYI29" s="29"/>
      <c r="AYJ29" s="43"/>
      <c r="AYK29" s="29" t="s">
        <v>635</v>
      </c>
      <c r="AYL29" s="27"/>
      <c r="AYM29" s="29"/>
      <c r="AYN29" s="43"/>
      <c r="AYO29" s="29" t="s">
        <v>635</v>
      </c>
      <c r="AYP29" s="27"/>
      <c r="AYQ29" s="29"/>
      <c r="AYR29" s="43"/>
      <c r="AYS29" s="29" t="s">
        <v>635</v>
      </c>
      <c r="AYT29" s="27"/>
      <c r="AYU29" s="29"/>
      <c r="AYV29" s="43"/>
      <c r="AYW29" s="29" t="s">
        <v>635</v>
      </c>
      <c r="AYX29" s="27"/>
      <c r="AYY29" s="29"/>
      <c r="AYZ29" s="43"/>
      <c r="AZA29" s="29" t="s">
        <v>635</v>
      </c>
      <c r="AZB29" s="27"/>
      <c r="AZC29" s="29"/>
      <c r="AZD29" s="43"/>
      <c r="AZE29" s="29" t="s">
        <v>635</v>
      </c>
      <c r="AZF29" s="27"/>
      <c r="AZG29" s="29"/>
      <c r="AZH29" s="43"/>
      <c r="AZI29" s="29" t="s">
        <v>635</v>
      </c>
      <c r="AZJ29" s="27"/>
      <c r="AZK29" s="29"/>
      <c r="AZL29" s="43"/>
      <c r="AZM29" s="29" t="s">
        <v>635</v>
      </c>
      <c r="AZN29" s="27"/>
      <c r="AZO29" s="29"/>
      <c r="AZP29" s="43"/>
      <c r="AZQ29" s="29" t="s">
        <v>635</v>
      </c>
      <c r="AZR29" s="27"/>
      <c r="AZS29" s="29"/>
      <c r="AZT29" s="43"/>
      <c r="AZU29" s="29" t="s">
        <v>635</v>
      </c>
      <c r="AZV29" s="27"/>
      <c r="AZW29" s="29"/>
      <c r="AZX29" s="43"/>
      <c r="AZY29" s="29" t="s">
        <v>635</v>
      </c>
      <c r="AZZ29" s="27"/>
      <c r="BAA29" s="29"/>
      <c r="BAB29" s="43"/>
      <c r="BAC29" s="29" t="s">
        <v>635</v>
      </c>
      <c r="BAD29" s="27"/>
      <c r="BAE29" s="29"/>
      <c r="BAF29" s="43"/>
      <c r="BAG29" s="29" t="s">
        <v>635</v>
      </c>
      <c r="BAH29" s="27"/>
      <c r="BAI29" s="29"/>
      <c r="BAJ29" s="43"/>
      <c r="BAK29" s="29" t="s">
        <v>635</v>
      </c>
      <c r="BAL29" s="27"/>
      <c r="BAM29" s="29"/>
      <c r="BAN29" s="43"/>
      <c r="BAO29" s="29" t="s">
        <v>635</v>
      </c>
      <c r="BAP29" s="27"/>
      <c r="BAQ29" s="29"/>
      <c r="BAR29" s="43"/>
      <c r="BAS29" s="29" t="s">
        <v>635</v>
      </c>
      <c r="BAT29" s="27"/>
      <c r="BAU29" s="29"/>
      <c r="BAV29" s="43"/>
      <c r="BAW29" s="29" t="s">
        <v>635</v>
      </c>
      <c r="BAX29" s="27"/>
      <c r="BAY29" s="29"/>
      <c r="BAZ29" s="43"/>
      <c r="BBA29" s="29" t="s">
        <v>635</v>
      </c>
      <c r="BBB29" s="27"/>
      <c r="BBC29" s="29"/>
      <c r="BBD29" s="43"/>
      <c r="BBE29" s="29" t="s">
        <v>635</v>
      </c>
      <c r="BBF29" s="27"/>
      <c r="BBG29" s="29"/>
      <c r="BBH29" s="43"/>
      <c r="BBI29" s="29" t="s">
        <v>635</v>
      </c>
      <c r="BBJ29" s="27"/>
      <c r="BBK29" s="29"/>
      <c r="BBL29" s="43"/>
      <c r="BBM29" s="29" t="s">
        <v>635</v>
      </c>
      <c r="BBN29" s="27"/>
      <c r="BBO29" s="29"/>
      <c r="BBP29" s="43"/>
      <c r="BBQ29" s="29" t="s">
        <v>635</v>
      </c>
      <c r="BBR29" s="27"/>
      <c r="BBS29" s="29"/>
      <c r="BBT29" s="43"/>
      <c r="BBU29" s="29" t="s">
        <v>635</v>
      </c>
      <c r="BBV29" s="27"/>
      <c r="BBW29" s="29"/>
      <c r="BBX29" s="43"/>
      <c r="BBY29" s="29" t="s">
        <v>635</v>
      </c>
      <c r="BBZ29" s="27"/>
      <c r="BCA29" s="29"/>
      <c r="BCB29" s="43"/>
      <c r="BCC29" s="29" t="s">
        <v>635</v>
      </c>
      <c r="BCD29" s="27"/>
      <c r="BCE29" s="29"/>
      <c r="BCF29" s="43"/>
      <c r="BCG29" s="29" t="s">
        <v>635</v>
      </c>
      <c r="BCH29" s="27"/>
      <c r="BCI29" s="29"/>
      <c r="BCJ29" s="43"/>
      <c r="BCK29" s="29" t="s">
        <v>635</v>
      </c>
      <c r="BCL29" s="27"/>
      <c r="BCM29" s="29"/>
      <c r="BCN29" s="43"/>
      <c r="BCO29" s="29" t="s">
        <v>635</v>
      </c>
      <c r="BCP29" s="27"/>
      <c r="BCQ29" s="29"/>
      <c r="BCR29" s="43"/>
      <c r="BCS29" s="29" t="s">
        <v>635</v>
      </c>
      <c r="BCT29" s="27"/>
      <c r="BCU29" s="29"/>
      <c r="BCV29" s="43"/>
      <c r="BCW29" s="29" t="s">
        <v>635</v>
      </c>
      <c r="BCX29" s="27"/>
      <c r="BCY29" s="29"/>
      <c r="BCZ29" s="43"/>
      <c r="BDA29" s="29" t="s">
        <v>635</v>
      </c>
      <c r="BDB29" s="27"/>
      <c r="BDC29" s="29"/>
      <c r="BDD29" s="43"/>
      <c r="BDE29" s="29" t="s">
        <v>635</v>
      </c>
      <c r="BDF29" s="27"/>
      <c r="BDG29" s="29"/>
      <c r="BDH29" s="43"/>
      <c r="BDI29" s="29" t="s">
        <v>635</v>
      </c>
      <c r="BDJ29" s="27"/>
      <c r="BDK29" s="29"/>
      <c r="BDL29" s="43"/>
      <c r="BDM29" s="29" t="s">
        <v>635</v>
      </c>
      <c r="BDN29" s="27"/>
      <c r="BDO29" s="29"/>
      <c r="BDP29" s="43"/>
      <c r="BDQ29" s="29" t="s">
        <v>635</v>
      </c>
      <c r="BDR29" s="27"/>
      <c r="BDS29" s="29"/>
      <c r="BDT29" s="43"/>
      <c r="BDU29" s="29" t="s">
        <v>635</v>
      </c>
      <c r="BDV29" s="27"/>
      <c r="BDW29" s="29"/>
      <c r="BDX29" s="43"/>
      <c r="BDY29" s="29" t="s">
        <v>635</v>
      </c>
      <c r="BDZ29" s="27"/>
      <c r="BEA29" s="29"/>
      <c r="BEB29" s="43"/>
      <c r="BEC29" s="29" t="s">
        <v>635</v>
      </c>
      <c r="BED29" s="27"/>
      <c r="BEE29" s="29"/>
      <c r="BEF29" s="43"/>
      <c r="BEG29" s="29" t="s">
        <v>635</v>
      </c>
      <c r="BEH29" s="27"/>
      <c r="BEI29" s="29"/>
      <c r="BEJ29" s="43"/>
      <c r="BEK29" s="29" t="s">
        <v>635</v>
      </c>
      <c r="BEL29" s="27"/>
      <c r="BEM29" s="29"/>
      <c r="BEN29" s="43"/>
      <c r="BEO29" s="29" t="s">
        <v>635</v>
      </c>
      <c r="BEP29" s="27"/>
      <c r="BEQ29" s="29"/>
      <c r="BER29" s="43"/>
      <c r="BES29" s="29" t="s">
        <v>635</v>
      </c>
      <c r="BET29" s="27"/>
      <c r="BEU29" s="29"/>
      <c r="BEV29" s="43"/>
      <c r="BEW29" s="29" t="s">
        <v>635</v>
      </c>
      <c r="BEX29" s="27"/>
      <c r="BEY29" s="29"/>
      <c r="BEZ29" s="43"/>
      <c r="BFA29" s="29" t="s">
        <v>635</v>
      </c>
      <c r="BFB29" s="27"/>
      <c r="BFC29" s="29"/>
      <c r="BFD29" s="43"/>
      <c r="BFE29" s="29" t="s">
        <v>635</v>
      </c>
      <c r="BFF29" s="27"/>
      <c r="BFG29" s="29"/>
      <c r="BFH29" s="43"/>
      <c r="BFI29" s="29" t="s">
        <v>635</v>
      </c>
      <c r="BFJ29" s="27"/>
      <c r="BFK29" s="29"/>
      <c r="BFL29" s="43"/>
      <c r="BFM29" s="29" t="s">
        <v>635</v>
      </c>
      <c r="BFN29" s="27"/>
      <c r="BFO29" s="29"/>
      <c r="BFP29" s="43"/>
      <c r="BFQ29" s="29" t="s">
        <v>635</v>
      </c>
      <c r="BFR29" s="27"/>
      <c r="BFS29" s="29"/>
      <c r="BFT29" s="43"/>
      <c r="BFU29" s="29" t="s">
        <v>635</v>
      </c>
      <c r="BFV29" s="27"/>
      <c r="BFW29" s="29"/>
      <c r="BFX29" s="43"/>
      <c r="BFY29" s="29" t="s">
        <v>635</v>
      </c>
      <c r="BFZ29" s="27"/>
      <c r="BGA29" s="29"/>
      <c r="BGB29" s="43"/>
      <c r="BGC29" s="29" t="s">
        <v>635</v>
      </c>
      <c r="BGD29" s="27"/>
      <c r="BGE29" s="29"/>
      <c r="BGF29" s="43"/>
      <c r="BGG29" s="29" t="s">
        <v>635</v>
      </c>
      <c r="BGH29" s="27"/>
      <c r="BGI29" s="29"/>
      <c r="BGJ29" s="43"/>
      <c r="BGK29" s="29" t="s">
        <v>635</v>
      </c>
      <c r="BGL29" s="27"/>
      <c r="BGM29" s="29"/>
      <c r="BGN29" s="43"/>
      <c r="BGO29" s="29" t="s">
        <v>635</v>
      </c>
      <c r="BGP29" s="27"/>
      <c r="BGQ29" s="29"/>
      <c r="BGR29" s="43"/>
      <c r="BGS29" s="29" t="s">
        <v>635</v>
      </c>
      <c r="BGT29" s="27"/>
      <c r="BGU29" s="29"/>
      <c r="BGV29" s="43"/>
      <c r="BGW29" s="29" t="s">
        <v>635</v>
      </c>
      <c r="BGX29" s="27"/>
      <c r="BGY29" s="29"/>
      <c r="BGZ29" s="43"/>
      <c r="BHA29" s="29" t="s">
        <v>635</v>
      </c>
      <c r="BHB29" s="27"/>
      <c r="BHC29" s="29"/>
      <c r="BHD29" s="43"/>
      <c r="BHE29" s="29" t="s">
        <v>635</v>
      </c>
      <c r="BHF29" s="27"/>
      <c r="BHG29" s="29"/>
      <c r="BHH29" s="43"/>
      <c r="BHI29" s="29" t="s">
        <v>635</v>
      </c>
      <c r="BHJ29" s="27"/>
      <c r="BHK29" s="29"/>
      <c r="BHL29" s="43"/>
      <c r="BHM29" s="29" t="s">
        <v>635</v>
      </c>
      <c r="BHN29" s="27"/>
      <c r="BHO29" s="29"/>
      <c r="BHP29" s="43"/>
      <c r="BHQ29" s="29" t="s">
        <v>635</v>
      </c>
      <c r="BHR29" s="27"/>
      <c r="BHS29" s="29"/>
      <c r="BHT29" s="43"/>
      <c r="BHU29" s="29" t="s">
        <v>635</v>
      </c>
      <c r="BHV29" s="27"/>
      <c r="BHW29" s="29"/>
      <c r="BHX29" s="43"/>
      <c r="BHY29" s="29" t="s">
        <v>635</v>
      </c>
      <c r="BHZ29" s="27"/>
      <c r="BIA29" s="29"/>
      <c r="BIB29" s="43"/>
      <c r="BIC29" s="29" t="s">
        <v>635</v>
      </c>
      <c r="BID29" s="27"/>
      <c r="BIE29" s="29"/>
      <c r="BIF29" s="43"/>
      <c r="BIG29" s="29" t="s">
        <v>635</v>
      </c>
      <c r="BIH29" s="27"/>
      <c r="BII29" s="29"/>
      <c r="BIJ29" s="43"/>
      <c r="BIK29" s="29" t="s">
        <v>635</v>
      </c>
      <c r="BIL29" s="27"/>
      <c r="BIM29" s="29"/>
      <c r="BIN29" s="43"/>
      <c r="BIO29" s="29" t="s">
        <v>635</v>
      </c>
      <c r="BIP29" s="27"/>
      <c r="BIQ29" s="29"/>
      <c r="BIR29" s="43"/>
      <c r="BIS29" s="29" t="s">
        <v>635</v>
      </c>
      <c r="BIT29" s="27"/>
      <c r="BIU29" s="29"/>
      <c r="BIV29" s="43"/>
      <c r="BIW29" s="29" t="s">
        <v>635</v>
      </c>
      <c r="BIX29" s="27"/>
      <c r="BIY29" s="29"/>
      <c r="BIZ29" s="43"/>
      <c r="BJA29" s="29" t="s">
        <v>635</v>
      </c>
      <c r="BJB29" s="27"/>
      <c r="BJC29" s="29"/>
      <c r="BJD29" s="43"/>
      <c r="BJE29" s="29" t="s">
        <v>635</v>
      </c>
      <c r="BJF29" s="27"/>
      <c r="BJG29" s="29"/>
      <c r="BJH29" s="43"/>
      <c r="BJI29" s="29" t="s">
        <v>635</v>
      </c>
      <c r="BJJ29" s="27"/>
      <c r="BJK29" s="29"/>
      <c r="BJL29" s="43"/>
      <c r="BJM29" s="29" t="s">
        <v>635</v>
      </c>
      <c r="BJN29" s="27"/>
      <c r="BJO29" s="29"/>
      <c r="BJP29" s="43"/>
      <c r="BJQ29" s="29" t="s">
        <v>635</v>
      </c>
      <c r="BJR29" s="27"/>
      <c r="BJS29" s="29"/>
      <c r="BJT29" s="43"/>
      <c r="BJU29" s="29" t="s">
        <v>635</v>
      </c>
      <c r="BJV29" s="27"/>
      <c r="BJW29" s="29"/>
      <c r="BJX29" s="43"/>
      <c r="BJY29" s="29" t="s">
        <v>635</v>
      </c>
      <c r="BJZ29" s="27"/>
      <c r="BKA29" s="29"/>
      <c r="BKB29" s="43"/>
      <c r="BKC29" s="29" t="s">
        <v>635</v>
      </c>
      <c r="BKD29" s="27"/>
      <c r="BKE29" s="29"/>
      <c r="BKF29" s="43"/>
      <c r="BKG29" s="29" t="s">
        <v>635</v>
      </c>
      <c r="BKH29" s="27"/>
      <c r="BKI29" s="29"/>
      <c r="BKJ29" s="43"/>
      <c r="BKK29" s="29" t="s">
        <v>635</v>
      </c>
      <c r="BKL29" s="27"/>
      <c r="BKM29" s="29"/>
      <c r="BKN29" s="43"/>
      <c r="BKO29" s="29" t="s">
        <v>635</v>
      </c>
      <c r="BKP29" s="27"/>
      <c r="BKQ29" s="29"/>
      <c r="BKR29" s="43"/>
      <c r="BKS29" s="29" t="s">
        <v>635</v>
      </c>
      <c r="BKT29" s="27"/>
      <c r="BKU29" s="29"/>
      <c r="BKV29" s="43"/>
      <c r="BKW29" s="29" t="s">
        <v>635</v>
      </c>
      <c r="BKX29" s="27"/>
      <c r="BKY29" s="29"/>
      <c r="BKZ29" s="43"/>
      <c r="BLA29" s="29" t="s">
        <v>635</v>
      </c>
      <c r="BLB29" s="27"/>
      <c r="BLC29" s="29"/>
      <c r="BLD29" s="43"/>
      <c r="BLE29" s="29" t="s">
        <v>635</v>
      </c>
      <c r="BLF29" s="27"/>
      <c r="BLG29" s="29"/>
      <c r="BLH29" s="43"/>
      <c r="BLI29" s="29" t="s">
        <v>635</v>
      </c>
      <c r="BLJ29" s="27"/>
      <c r="BLK29" s="29"/>
      <c r="BLL29" s="43"/>
      <c r="BLM29" s="29" t="s">
        <v>635</v>
      </c>
      <c r="BLN29" s="27"/>
      <c r="BLO29" s="29"/>
      <c r="BLP29" s="43"/>
      <c r="BLQ29" s="29" t="s">
        <v>635</v>
      </c>
      <c r="BLR29" s="27"/>
      <c r="BLS29" s="29"/>
      <c r="BLT29" s="43"/>
      <c r="BLU29" s="29" t="s">
        <v>635</v>
      </c>
      <c r="BLV29" s="27"/>
      <c r="BLW29" s="29"/>
      <c r="BLX29" s="43"/>
      <c r="BLY29" s="29" t="s">
        <v>635</v>
      </c>
      <c r="BLZ29" s="27"/>
      <c r="BMA29" s="29"/>
      <c r="BMB29" s="43"/>
      <c r="BMC29" s="29" t="s">
        <v>635</v>
      </c>
      <c r="BMD29" s="27"/>
      <c r="BME29" s="29"/>
      <c r="BMF29" s="43"/>
      <c r="BMG29" s="29" t="s">
        <v>635</v>
      </c>
      <c r="BMH29" s="27"/>
      <c r="BMI29" s="29"/>
      <c r="BMJ29" s="43"/>
      <c r="BMK29" s="29" t="s">
        <v>635</v>
      </c>
      <c r="BML29" s="27"/>
      <c r="BMM29" s="29"/>
      <c r="BMN29" s="43"/>
      <c r="BMO29" s="29" t="s">
        <v>635</v>
      </c>
      <c r="BMP29" s="27"/>
      <c r="BMQ29" s="29"/>
      <c r="BMR29" s="43"/>
      <c r="BMS29" s="29" t="s">
        <v>635</v>
      </c>
      <c r="BMT29" s="27"/>
      <c r="BMU29" s="29"/>
      <c r="BMV29" s="43"/>
      <c r="BMW29" s="29" t="s">
        <v>635</v>
      </c>
      <c r="BMX29" s="27"/>
      <c r="BMY29" s="29"/>
      <c r="BMZ29" s="43"/>
      <c r="BNA29" s="29" t="s">
        <v>635</v>
      </c>
      <c r="BNB29" s="27"/>
      <c r="BNC29" s="29"/>
      <c r="BND29" s="43"/>
      <c r="BNE29" s="29" t="s">
        <v>635</v>
      </c>
      <c r="BNF29" s="27"/>
      <c r="BNG29" s="29"/>
      <c r="BNH29" s="43"/>
      <c r="BNI29" s="29" t="s">
        <v>635</v>
      </c>
      <c r="BNJ29" s="27"/>
      <c r="BNK29" s="29"/>
      <c r="BNL29" s="43"/>
      <c r="BNM29" s="29" t="s">
        <v>635</v>
      </c>
      <c r="BNN29" s="27"/>
      <c r="BNO29" s="29"/>
      <c r="BNP29" s="43"/>
      <c r="BNQ29" s="29" t="s">
        <v>635</v>
      </c>
      <c r="BNR29" s="27"/>
      <c r="BNS29" s="29"/>
      <c r="BNT29" s="43"/>
      <c r="BNU29" s="29" t="s">
        <v>635</v>
      </c>
      <c r="BNV29" s="27"/>
      <c r="BNW29" s="29"/>
      <c r="BNX29" s="43"/>
      <c r="BNY29" s="29" t="s">
        <v>635</v>
      </c>
      <c r="BNZ29" s="27"/>
      <c r="BOA29" s="29"/>
      <c r="BOB29" s="43"/>
      <c r="BOC29" s="29" t="s">
        <v>635</v>
      </c>
      <c r="BOD29" s="27"/>
      <c r="BOE29" s="29"/>
      <c r="BOF29" s="43"/>
      <c r="BOG29" s="29" t="s">
        <v>635</v>
      </c>
      <c r="BOH29" s="27"/>
      <c r="BOI29" s="29"/>
      <c r="BOJ29" s="43"/>
      <c r="BOK29" s="29" t="s">
        <v>635</v>
      </c>
      <c r="BOL29" s="27"/>
      <c r="BOM29" s="29"/>
      <c r="BON29" s="43"/>
      <c r="BOO29" s="29" t="s">
        <v>635</v>
      </c>
      <c r="BOP29" s="27"/>
      <c r="BOQ29" s="29"/>
      <c r="BOR29" s="43"/>
      <c r="BOS29" s="29" t="s">
        <v>635</v>
      </c>
      <c r="BOT29" s="27"/>
      <c r="BOU29" s="29"/>
      <c r="BOV29" s="43"/>
      <c r="BOW29" s="29" t="s">
        <v>635</v>
      </c>
      <c r="BOX29" s="27"/>
      <c r="BOY29" s="29"/>
      <c r="BOZ29" s="43"/>
      <c r="BPA29" s="29" t="s">
        <v>635</v>
      </c>
      <c r="BPB29" s="27"/>
      <c r="BPC29" s="29"/>
      <c r="BPD29" s="43"/>
      <c r="BPE29" s="29" t="s">
        <v>635</v>
      </c>
      <c r="BPF29" s="27"/>
      <c r="BPG29" s="29"/>
      <c r="BPH29" s="43"/>
      <c r="BPI29" s="29" t="s">
        <v>635</v>
      </c>
      <c r="BPJ29" s="27"/>
      <c r="BPK29" s="29"/>
      <c r="BPL29" s="43"/>
      <c r="BPM29" s="29" t="s">
        <v>635</v>
      </c>
      <c r="BPN29" s="27"/>
      <c r="BPO29" s="29"/>
      <c r="BPP29" s="43"/>
      <c r="BPQ29" s="29" t="s">
        <v>635</v>
      </c>
      <c r="BPR29" s="27"/>
      <c r="BPS29" s="29"/>
      <c r="BPT29" s="43"/>
      <c r="BPU29" s="29" t="s">
        <v>635</v>
      </c>
      <c r="BPV29" s="27"/>
      <c r="BPW29" s="29"/>
      <c r="BPX29" s="43"/>
      <c r="BPY29" s="29" t="s">
        <v>635</v>
      </c>
      <c r="BPZ29" s="27"/>
      <c r="BQA29" s="29"/>
      <c r="BQB29" s="43"/>
      <c r="BQC29" s="29" t="s">
        <v>635</v>
      </c>
      <c r="BQD29" s="27"/>
      <c r="BQE29" s="29"/>
      <c r="BQF29" s="43"/>
      <c r="BQG29" s="29" t="s">
        <v>635</v>
      </c>
      <c r="BQH29" s="27"/>
      <c r="BQI29" s="29"/>
      <c r="BQJ29" s="43"/>
      <c r="BQK29" s="29" t="s">
        <v>635</v>
      </c>
      <c r="BQL29" s="27"/>
      <c r="BQM29" s="29"/>
      <c r="BQN29" s="43"/>
      <c r="BQO29" s="29" t="s">
        <v>635</v>
      </c>
      <c r="BQP29" s="27"/>
      <c r="BQQ29" s="29"/>
      <c r="BQR29" s="43"/>
      <c r="BQS29" s="29" t="s">
        <v>635</v>
      </c>
      <c r="BQT29" s="27"/>
      <c r="BQU29" s="29"/>
      <c r="BQV29" s="43"/>
      <c r="BQW29" s="29" t="s">
        <v>635</v>
      </c>
      <c r="BQX29" s="27"/>
      <c r="BQY29" s="29"/>
      <c r="BQZ29" s="43"/>
      <c r="BRA29" s="29" t="s">
        <v>635</v>
      </c>
      <c r="BRB29" s="27"/>
      <c r="BRC29" s="29"/>
      <c r="BRD29" s="43"/>
      <c r="BRE29" s="29" t="s">
        <v>635</v>
      </c>
      <c r="BRF29" s="27"/>
      <c r="BRG29" s="29"/>
      <c r="BRH29" s="43"/>
      <c r="BRI29" s="29" t="s">
        <v>635</v>
      </c>
      <c r="BRJ29" s="27"/>
      <c r="BRK29" s="29"/>
      <c r="BRL29" s="43"/>
      <c r="BRM29" s="29" t="s">
        <v>635</v>
      </c>
      <c r="BRN29" s="27"/>
      <c r="BRO29" s="29"/>
      <c r="BRP29" s="43"/>
      <c r="BRQ29" s="29" t="s">
        <v>635</v>
      </c>
      <c r="BRR29" s="27"/>
      <c r="BRS29" s="29"/>
      <c r="BRT29" s="43"/>
      <c r="BRU29" s="29" t="s">
        <v>635</v>
      </c>
      <c r="BRV29" s="27"/>
      <c r="BRW29" s="29"/>
      <c r="BRX29" s="43"/>
      <c r="BRY29" s="29" t="s">
        <v>635</v>
      </c>
      <c r="BRZ29" s="27"/>
      <c r="BSA29" s="29"/>
      <c r="BSB29" s="43"/>
      <c r="BSC29" s="29" t="s">
        <v>635</v>
      </c>
      <c r="BSD29" s="27"/>
      <c r="BSE29" s="29"/>
      <c r="BSF29" s="43"/>
      <c r="BSG29" s="29" t="s">
        <v>635</v>
      </c>
      <c r="BSH29" s="27"/>
      <c r="BSI29" s="29"/>
      <c r="BSJ29" s="43"/>
      <c r="BSK29" s="29" t="s">
        <v>635</v>
      </c>
      <c r="BSL29" s="27"/>
      <c r="BSM29" s="29"/>
      <c r="BSN29" s="43"/>
      <c r="BSO29" s="29" t="s">
        <v>635</v>
      </c>
      <c r="BSP29" s="27"/>
      <c r="BSQ29" s="29"/>
      <c r="BSR29" s="43"/>
      <c r="BSS29" s="29" t="s">
        <v>635</v>
      </c>
      <c r="BST29" s="27"/>
      <c r="BSU29" s="29"/>
      <c r="BSV29" s="43"/>
      <c r="BSW29" s="29" t="s">
        <v>635</v>
      </c>
      <c r="BSX29" s="27"/>
      <c r="BSY29" s="29"/>
      <c r="BSZ29" s="43"/>
      <c r="BTA29" s="29" t="s">
        <v>635</v>
      </c>
      <c r="BTB29" s="27"/>
      <c r="BTC29" s="29"/>
      <c r="BTD29" s="43"/>
      <c r="BTE29" s="29" t="s">
        <v>635</v>
      </c>
      <c r="BTF29" s="27"/>
      <c r="BTG29" s="29"/>
      <c r="BTH29" s="43"/>
      <c r="BTI29" s="29" t="s">
        <v>635</v>
      </c>
      <c r="BTJ29" s="27"/>
      <c r="BTK29" s="29"/>
      <c r="BTL29" s="43"/>
      <c r="BTM29" s="29" t="s">
        <v>635</v>
      </c>
      <c r="BTN29" s="27"/>
      <c r="BTO29" s="29"/>
      <c r="BTP29" s="43"/>
      <c r="BTQ29" s="29" t="s">
        <v>635</v>
      </c>
      <c r="BTR29" s="27"/>
      <c r="BTS29" s="29"/>
      <c r="BTT29" s="43"/>
      <c r="BTU29" s="29" t="s">
        <v>635</v>
      </c>
      <c r="BTV29" s="27"/>
      <c r="BTW29" s="29"/>
      <c r="BTX29" s="43"/>
      <c r="BTY29" s="29" t="s">
        <v>635</v>
      </c>
      <c r="BTZ29" s="27"/>
      <c r="BUA29" s="29"/>
      <c r="BUB29" s="43"/>
      <c r="BUC29" s="29" t="s">
        <v>635</v>
      </c>
      <c r="BUD29" s="27"/>
      <c r="BUE29" s="29"/>
      <c r="BUF29" s="43"/>
      <c r="BUG29" s="29" t="s">
        <v>635</v>
      </c>
      <c r="BUH29" s="27"/>
      <c r="BUI29" s="29"/>
      <c r="BUJ29" s="43"/>
      <c r="BUK29" s="29" t="s">
        <v>635</v>
      </c>
      <c r="BUL29" s="27"/>
      <c r="BUM29" s="29"/>
      <c r="BUN29" s="43"/>
      <c r="BUO29" s="29" t="s">
        <v>635</v>
      </c>
      <c r="BUP29" s="27"/>
      <c r="BUQ29" s="29"/>
      <c r="BUR29" s="43"/>
      <c r="BUS29" s="29" t="s">
        <v>635</v>
      </c>
      <c r="BUT29" s="27"/>
      <c r="BUU29" s="29"/>
      <c r="BUV29" s="43"/>
      <c r="BUW29" s="29" t="s">
        <v>635</v>
      </c>
      <c r="BUX29" s="27"/>
      <c r="BUY29" s="29"/>
      <c r="BUZ29" s="43"/>
      <c r="BVA29" s="29" t="s">
        <v>635</v>
      </c>
      <c r="BVB29" s="27"/>
      <c r="BVC29" s="29"/>
      <c r="BVD29" s="43"/>
      <c r="BVE29" s="29" t="s">
        <v>635</v>
      </c>
      <c r="BVF29" s="27"/>
      <c r="BVG29" s="29"/>
      <c r="BVH29" s="43"/>
      <c r="BVI29" s="29" t="s">
        <v>635</v>
      </c>
      <c r="BVJ29" s="27"/>
      <c r="BVK29" s="29"/>
      <c r="BVL29" s="43"/>
      <c r="BVM29" s="29" t="s">
        <v>635</v>
      </c>
      <c r="BVN29" s="27"/>
      <c r="BVO29" s="29"/>
      <c r="BVP29" s="43"/>
      <c r="BVQ29" s="29" t="s">
        <v>635</v>
      </c>
      <c r="BVR29" s="27"/>
      <c r="BVS29" s="29"/>
      <c r="BVT29" s="43"/>
      <c r="BVU29" s="29" t="s">
        <v>635</v>
      </c>
      <c r="BVV29" s="27"/>
      <c r="BVW29" s="29"/>
      <c r="BVX29" s="43"/>
      <c r="BVY29" s="29" t="s">
        <v>635</v>
      </c>
      <c r="BVZ29" s="27"/>
      <c r="BWA29" s="29"/>
      <c r="BWB29" s="43"/>
      <c r="BWC29" s="29" t="s">
        <v>635</v>
      </c>
      <c r="BWD29" s="27"/>
      <c r="BWE29" s="29"/>
      <c r="BWF29" s="43"/>
      <c r="BWG29" s="29" t="s">
        <v>635</v>
      </c>
      <c r="BWH29" s="27"/>
      <c r="BWI29" s="29"/>
      <c r="BWJ29" s="43"/>
      <c r="BWK29" s="29" t="s">
        <v>635</v>
      </c>
      <c r="BWL29" s="27"/>
      <c r="BWM29" s="29"/>
      <c r="BWN29" s="43"/>
      <c r="BWO29" s="29" t="s">
        <v>635</v>
      </c>
      <c r="BWP29" s="27"/>
      <c r="BWQ29" s="29"/>
      <c r="BWR29" s="43"/>
      <c r="BWS29" s="29" t="s">
        <v>635</v>
      </c>
      <c r="BWT29" s="27"/>
      <c r="BWU29" s="29"/>
      <c r="BWV29" s="43"/>
      <c r="BWW29" s="29" t="s">
        <v>635</v>
      </c>
      <c r="BWX29" s="27"/>
      <c r="BWY29" s="29"/>
      <c r="BWZ29" s="43"/>
      <c r="BXA29" s="29" t="s">
        <v>635</v>
      </c>
      <c r="BXB29" s="27"/>
      <c r="BXC29" s="29"/>
      <c r="BXD29" s="43"/>
      <c r="BXE29" s="29" t="s">
        <v>635</v>
      </c>
      <c r="BXF29" s="27"/>
      <c r="BXG29" s="29"/>
      <c r="BXH29" s="43"/>
      <c r="BXI29" s="29" t="s">
        <v>635</v>
      </c>
      <c r="BXJ29" s="27"/>
      <c r="BXK29" s="29"/>
      <c r="BXL29" s="43"/>
      <c r="BXM29" s="29" t="s">
        <v>635</v>
      </c>
      <c r="BXN29" s="27"/>
      <c r="BXO29" s="29"/>
      <c r="BXP29" s="43"/>
      <c r="BXQ29" s="29" t="s">
        <v>635</v>
      </c>
      <c r="BXR29" s="27"/>
      <c r="BXS29" s="29"/>
      <c r="BXT29" s="43"/>
      <c r="BXU29" s="29" t="s">
        <v>635</v>
      </c>
      <c r="BXV29" s="27"/>
      <c r="BXW29" s="29"/>
      <c r="BXX29" s="43"/>
      <c r="BXY29" s="29" t="s">
        <v>635</v>
      </c>
      <c r="BXZ29" s="27"/>
      <c r="BYA29" s="29"/>
      <c r="BYB29" s="43"/>
      <c r="BYC29" s="29" t="s">
        <v>635</v>
      </c>
      <c r="BYD29" s="27"/>
      <c r="BYE29" s="29"/>
      <c r="BYF29" s="43"/>
      <c r="BYG29" s="29" t="s">
        <v>635</v>
      </c>
      <c r="BYH29" s="27"/>
      <c r="BYI29" s="29"/>
      <c r="BYJ29" s="43"/>
      <c r="BYK29" s="29" t="s">
        <v>635</v>
      </c>
      <c r="BYL29" s="27"/>
      <c r="BYM29" s="29"/>
      <c r="BYN29" s="43"/>
      <c r="BYO29" s="29" t="s">
        <v>635</v>
      </c>
      <c r="BYP29" s="27"/>
      <c r="BYQ29" s="29"/>
      <c r="BYR29" s="43"/>
      <c r="BYS29" s="29" t="s">
        <v>635</v>
      </c>
      <c r="BYT29" s="27"/>
      <c r="BYU29" s="29"/>
      <c r="BYV29" s="43"/>
      <c r="BYW29" s="29" t="s">
        <v>635</v>
      </c>
      <c r="BYX29" s="27"/>
      <c r="BYY29" s="29"/>
      <c r="BYZ29" s="43"/>
      <c r="BZA29" s="29" t="s">
        <v>635</v>
      </c>
      <c r="BZB29" s="27"/>
      <c r="BZC29" s="29"/>
      <c r="BZD29" s="43"/>
      <c r="BZE29" s="29" t="s">
        <v>635</v>
      </c>
      <c r="BZF29" s="27"/>
      <c r="BZG29" s="29"/>
      <c r="BZH29" s="43"/>
      <c r="BZI29" s="29" t="s">
        <v>635</v>
      </c>
      <c r="BZJ29" s="27"/>
      <c r="BZK29" s="29"/>
      <c r="BZL29" s="43"/>
      <c r="BZM29" s="29" t="s">
        <v>635</v>
      </c>
      <c r="BZN29" s="27"/>
      <c r="BZO29" s="29"/>
      <c r="BZP29" s="43"/>
      <c r="BZQ29" s="29" t="s">
        <v>635</v>
      </c>
      <c r="BZR29" s="27"/>
      <c r="BZS29" s="29"/>
      <c r="BZT29" s="43"/>
      <c r="BZU29" s="29" t="s">
        <v>635</v>
      </c>
      <c r="BZV29" s="27"/>
      <c r="BZW29" s="29"/>
      <c r="BZX29" s="43"/>
      <c r="BZY29" s="29" t="s">
        <v>635</v>
      </c>
      <c r="BZZ29" s="27"/>
      <c r="CAA29" s="29"/>
      <c r="CAB29" s="43"/>
      <c r="CAC29" s="29" t="s">
        <v>635</v>
      </c>
      <c r="CAD29" s="27"/>
      <c r="CAE29" s="29"/>
      <c r="CAF29" s="43"/>
      <c r="CAG29" s="29" t="s">
        <v>635</v>
      </c>
      <c r="CAH29" s="27"/>
      <c r="CAI29" s="29"/>
      <c r="CAJ29" s="43"/>
      <c r="CAK29" s="29" t="s">
        <v>635</v>
      </c>
      <c r="CAL29" s="27"/>
      <c r="CAM29" s="29"/>
      <c r="CAN29" s="43"/>
      <c r="CAO29" s="29" t="s">
        <v>635</v>
      </c>
      <c r="CAP29" s="27"/>
      <c r="CAQ29" s="29"/>
      <c r="CAR29" s="43"/>
      <c r="CAS29" s="29" t="s">
        <v>635</v>
      </c>
      <c r="CAT29" s="27"/>
      <c r="CAU29" s="29"/>
      <c r="CAV29" s="43"/>
      <c r="CAW29" s="29" t="s">
        <v>635</v>
      </c>
      <c r="CAX29" s="27"/>
      <c r="CAY29" s="29"/>
      <c r="CAZ29" s="43"/>
      <c r="CBA29" s="29" t="s">
        <v>635</v>
      </c>
      <c r="CBB29" s="27"/>
      <c r="CBC29" s="29"/>
      <c r="CBD29" s="43"/>
      <c r="CBE29" s="29" t="s">
        <v>635</v>
      </c>
      <c r="CBF29" s="27"/>
      <c r="CBG29" s="29"/>
      <c r="CBH29" s="43"/>
      <c r="CBI29" s="29" t="s">
        <v>635</v>
      </c>
      <c r="CBJ29" s="27"/>
      <c r="CBK29" s="29"/>
      <c r="CBL29" s="43"/>
      <c r="CBM29" s="29" t="s">
        <v>635</v>
      </c>
      <c r="CBN29" s="27"/>
      <c r="CBO29" s="29"/>
      <c r="CBP29" s="43"/>
      <c r="CBQ29" s="29" t="s">
        <v>635</v>
      </c>
      <c r="CBR29" s="27"/>
      <c r="CBS29" s="29"/>
      <c r="CBT29" s="43"/>
      <c r="CBU29" s="29" t="s">
        <v>635</v>
      </c>
      <c r="CBV29" s="27"/>
      <c r="CBW29" s="29"/>
      <c r="CBX29" s="43"/>
      <c r="CBY29" s="29" t="s">
        <v>635</v>
      </c>
      <c r="CBZ29" s="27"/>
      <c r="CCA29" s="29"/>
      <c r="CCB29" s="43"/>
      <c r="CCC29" s="29" t="s">
        <v>635</v>
      </c>
      <c r="CCD29" s="27"/>
      <c r="CCE29" s="29"/>
      <c r="CCF29" s="43"/>
      <c r="CCG29" s="29" t="s">
        <v>635</v>
      </c>
      <c r="CCH29" s="27"/>
      <c r="CCI29" s="29"/>
      <c r="CCJ29" s="43"/>
      <c r="CCK29" s="29" t="s">
        <v>635</v>
      </c>
      <c r="CCL29" s="27"/>
      <c r="CCM29" s="29"/>
      <c r="CCN29" s="43"/>
      <c r="CCO29" s="29" t="s">
        <v>635</v>
      </c>
      <c r="CCP29" s="27"/>
      <c r="CCQ29" s="29"/>
      <c r="CCR29" s="43"/>
      <c r="CCS29" s="29" t="s">
        <v>635</v>
      </c>
      <c r="CCT29" s="27"/>
      <c r="CCU29" s="29"/>
      <c r="CCV29" s="43"/>
      <c r="CCW29" s="29" t="s">
        <v>635</v>
      </c>
      <c r="CCX29" s="27"/>
      <c r="CCY29" s="29"/>
      <c r="CCZ29" s="43"/>
      <c r="CDA29" s="29" t="s">
        <v>635</v>
      </c>
      <c r="CDB29" s="27"/>
      <c r="CDC29" s="29"/>
      <c r="CDD29" s="43"/>
      <c r="CDE29" s="29" t="s">
        <v>635</v>
      </c>
      <c r="CDF29" s="27"/>
      <c r="CDG29" s="29"/>
      <c r="CDH29" s="43"/>
      <c r="CDI29" s="29" t="s">
        <v>635</v>
      </c>
      <c r="CDJ29" s="27"/>
      <c r="CDK29" s="29"/>
      <c r="CDL29" s="43"/>
      <c r="CDM29" s="29" t="s">
        <v>635</v>
      </c>
      <c r="CDN29" s="27"/>
      <c r="CDO29" s="29"/>
      <c r="CDP29" s="43"/>
      <c r="CDQ29" s="29" t="s">
        <v>635</v>
      </c>
      <c r="CDR29" s="27"/>
      <c r="CDS29" s="29"/>
      <c r="CDT29" s="43"/>
      <c r="CDU29" s="29" t="s">
        <v>635</v>
      </c>
      <c r="CDV29" s="27"/>
      <c r="CDW29" s="29"/>
      <c r="CDX29" s="43"/>
      <c r="CDY29" s="29" t="s">
        <v>635</v>
      </c>
      <c r="CDZ29" s="27"/>
      <c r="CEA29" s="29"/>
      <c r="CEB29" s="43"/>
      <c r="CEC29" s="29" t="s">
        <v>635</v>
      </c>
      <c r="CED29" s="27"/>
      <c r="CEE29" s="29"/>
      <c r="CEF29" s="43"/>
      <c r="CEG29" s="29" t="s">
        <v>635</v>
      </c>
      <c r="CEH29" s="27"/>
      <c r="CEI29" s="29"/>
      <c r="CEJ29" s="43"/>
      <c r="CEK29" s="29" t="s">
        <v>635</v>
      </c>
      <c r="CEL29" s="27"/>
      <c r="CEM29" s="29"/>
      <c r="CEN29" s="43"/>
      <c r="CEO29" s="29" t="s">
        <v>635</v>
      </c>
      <c r="CEP29" s="27"/>
      <c r="CEQ29" s="29"/>
      <c r="CER29" s="43"/>
      <c r="CES29" s="29" t="s">
        <v>635</v>
      </c>
      <c r="CET29" s="27"/>
      <c r="CEU29" s="29"/>
      <c r="CEV29" s="43"/>
      <c r="CEW29" s="29" t="s">
        <v>635</v>
      </c>
      <c r="CEX29" s="27"/>
      <c r="CEY29" s="29"/>
      <c r="CEZ29" s="43"/>
      <c r="CFA29" s="29" t="s">
        <v>635</v>
      </c>
      <c r="CFB29" s="27"/>
      <c r="CFC29" s="29"/>
      <c r="CFD29" s="43"/>
      <c r="CFE29" s="29" t="s">
        <v>635</v>
      </c>
      <c r="CFF29" s="27"/>
      <c r="CFG29" s="29"/>
      <c r="CFH29" s="43"/>
      <c r="CFI29" s="29" t="s">
        <v>635</v>
      </c>
      <c r="CFJ29" s="27"/>
      <c r="CFK29" s="29"/>
      <c r="CFL29" s="43"/>
      <c r="CFM29" s="29" t="s">
        <v>635</v>
      </c>
      <c r="CFN29" s="27"/>
      <c r="CFO29" s="29"/>
      <c r="CFP29" s="43"/>
      <c r="CFQ29" s="29" t="s">
        <v>635</v>
      </c>
      <c r="CFR29" s="27"/>
      <c r="CFS29" s="29"/>
      <c r="CFT29" s="43"/>
      <c r="CFU29" s="29" t="s">
        <v>635</v>
      </c>
      <c r="CFV29" s="27"/>
      <c r="CFW29" s="29"/>
      <c r="CFX29" s="43"/>
      <c r="CFY29" s="29" t="s">
        <v>635</v>
      </c>
      <c r="CFZ29" s="27"/>
      <c r="CGA29" s="29"/>
      <c r="CGB29" s="43"/>
      <c r="CGC29" s="29" t="s">
        <v>635</v>
      </c>
      <c r="CGD29" s="27"/>
      <c r="CGE29" s="29"/>
      <c r="CGF29" s="43"/>
      <c r="CGG29" s="29" t="s">
        <v>635</v>
      </c>
      <c r="CGH29" s="27"/>
      <c r="CGI29" s="29"/>
      <c r="CGJ29" s="43"/>
      <c r="CGK29" s="29" t="s">
        <v>635</v>
      </c>
      <c r="CGL29" s="27"/>
      <c r="CGM29" s="29"/>
      <c r="CGN29" s="43"/>
      <c r="CGO29" s="29" t="s">
        <v>635</v>
      </c>
      <c r="CGP29" s="27"/>
      <c r="CGQ29" s="29"/>
      <c r="CGR29" s="43"/>
      <c r="CGS29" s="29" t="s">
        <v>635</v>
      </c>
      <c r="CGT29" s="27"/>
      <c r="CGU29" s="29"/>
      <c r="CGV29" s="43"/>
      <c r="CGW29" s="29" t="s">
        <v>635</v>
      </c>
      <c r="CGX29" s="27"/>
      <c r="CGY29" s="29"/>
      <c r="CGZ29" s="43"/>
      <c r="CHA29" s="29" t="s">
        <v>635</v>
      </c>
      <c r="CHB29" s="27"/>
      <c r="CHC29" s="29"/>
      <c r="CHD29" s="43"/>
      <c r="CHE29" s="29" t="s">
        <v>635</v>
      </c>
      <c r="CHF29" s="27"/>
      <c r="CHG29" s="29"/>
      <c r="CHH29" s="43"/>
      <c r="CHI29" s="29" t="s">
        <v>635</v>
      </c>
      <c r="CHJ29" s="27"/>
      <c r="CHK29" s="29"/>
      <c r="CHL29" s="43"/>
      <c r="CHM29" s="29" t="s">
        <v>635</v>
      </c>
      <c r="CHN29" s="27"/>
      <c r="CHO29" s="29"/>
      <c r="CHP29" s="43"/>
      <c r="CHQ29" s="29" t="s">
        <v>635</v>
      </c>
      <c r="CHR29" s="27"/>
      <c r="CHS29" s="29"/>
      <c r="CHT29" s="43"/>
      <c r="CHU29" s="29" t="s">
        <v>635</v>
      </c>
      <c r="CHV29" s="27"/>
      <c r="CHW29" s="29"/>
      <c r="CHX29" s="43"/>
      <c r="CHY29" s="29" t="s">
        <v>635</v>
      </c>
      <c r="CHZ29" s="27"/>
      <c r="CIA29" s="29"/>
      <c r="CIB29" s="43"/>
      <c r="CIC29" s="29" t="s">
        <v>635</v>
      </c>
      <c r="CID29" s="27"/>
      <c r="CIE29" s="29"/>
      <c r="CIF29" s="43"/>
      <c r="CIG29" s="29" t="s">
        <v>635</v>
      </c>
      <c r="CIH29" s="27"/>
      <c r="CII29" s="29"/>
      <c r="CIJ29" s="43"/>
      <c r="CIK29" s="29" t="s">
        <v>635</v>
      </c>
      <c r="CIL29" s="27"/>
      <c r="CIM29" s="29"/>
      <c r="CIN29" s="43"/>
      <c r="CIO29" s="29" t="s">
        <v>635</v>
      </c>
      <c r="CIP29" s="27"/>
      <c r="CIQ29" s="29"/>
      <c r="CIR29" s="43"/>
      <c r="CIS29" s="29" t="s">
        <v>635</v>
      </c>
      <c r="CIT29" s="27"/>
      <c r="CIU29" s="29"/>
      <c r="CIV29" s="43"/>
      <c r="CIW29" s="29" t="s">
        <v>635</v>
      </c>
      <c r="CIX29" s="27"/>
      <c r="CIY29" s="29"/>
      <c r="CIZ29" s="43"/>
      <c r="CJA29" s="29" t="s">
        <v>635</v>
      </c>
      <c r="CJB29" s="27"/>
      <c r="CJC29" s="29"/>
      <c r="CJD29" s="43"/>
      <c r="CJE29" s="29" t="s">
        <v>635</v>
      </c>
      <c r="CJF29" s="27"/>
      <c r="CJG29" s="29"/>
      <c r="CJH29" s="43"/>
      <c r="CJI29" s="29" t="s">
        <v>635</v>
      </c>
      <c r="CJJ29" s="27"/>
      <c r="CJK29" s="29"/>
      <c r="CJL29" s="43"/>
      <c r="CJM29" s="29" t="s">
        <v>635</v>
      </c>
      <c r="CJN29" s="27"/>
      <c r="CJO29" s="29"/>
      <c r="CJP29" s="43"/>
      <c r="CJQ29" s="29" t="s">
        <v>635</v>
      </c>
      <c r="CJR29" s="27"/>
      <c r="CJS29" s="29"/>
      <c r="CJT29" s="43"/>
      <c r="CJU29" s="29" t="s">
        <v>635</v>
      </c>
      <c r="CJV29" s="27"/>
      <c r="CJW29" s="29"/>
      <c r="CJX29" s="43"/>
      <c r="CJY29" s="29" t="s">
        <v>635</v>
      </c>
      <c r="CJZ29" s="27"/>
      <c r="CKA29" s="29"/>
      <c r="CKB29" s="43"/>
      <c r="CKC29" s="29" t="s">
        <v>635</v>
      </c>
      <c r="CKD29" s="27"/>
      <c r="CKE29" s="29"/>
      <c r="CKF29" s="43"/>
      <c r="CKG29" s="29" t="s">
        <v>635</v>
      </c>
      <c r="CKH29" s="27"/>
      <c r="CKI29" s="29"/>
      <c r="CKJ29" s="43"/>
      <c r="CKK29" s="29" t="s">
        <v>635</v>
      </c>
      <c r="CKL29" s="27"/>
      <c r="CKM29" s="29"/>
      <c r="CKN29" s="43"/>
      <c r="CKO29" s="29" t="s">
        <v>635</v>
      </c>
      <c r="CKP29" s="27"/>
      <c r="CKQ29" s="29"/>
      <c r="CKR29" s="43"/>
      <c r="CKS29" s="29" t="s">
        <v>635</v>
      </c>
      <c r="CKT29" s="27"/>
      <c r="CKU29" s="29"/>
      <c r="CKV29" s="43"/>
      <c r="CKW29" s="29" t="s">
        <v>635</v>
      </c>
      <c r="CKX29" s="27"/>
      <c r="CKY29" s="29"/>
      <c r="CKZ29" s="43"/>
      <c r="CLA29" s="29" t="s">
        <v>635</v>
      </c>
      <c r="CLB29" s="27"/>
      <c r="CLC29" s="29"/>
      <c r="CLD29" s="43"/>
      <c r="CLE29" s="29" t="s">
        <v>635</v>
      </c>
      <c r="CLF29" s="27"/>
      <c r="CLG29" s="29"/>
      <c r="CLH29" s="43"/>
      <c r="CLI29" s="29" t="s">
        <v>635</v>
      </c>
      <c r="CLJ29" s="27"/>
      <c r="CLK29" s="29"/>
      <c r="CLL29" s="43"/>
      <c r="CLM29" s="29" t="s">
        <v>635</v>
      </c>
      <c r="CLN29" s="27"/>
      <c r="CLO29" s="29"/>
      <c r="CLP29" s="43"/>
      <c r="CLQ29" s="29" t="s">
        <v>635</v>
      </c>
      <c r="CLR29" s="27"/>
      <c r="CLS29" s="29"/>
      <c r="CLT29" s="43"/>
      <c r="CLU29" s="29" t="s">
        <v>635</v>
      </c>
      <c r="CLV29" s="27"/>
      <c r="CLW29" s="29"/>
      <c r="CLX29" s="43"/>
      <c r="CLY29" s="29" t="s">
        <v>635</v>
      </c>
      <c r="CLZ29" s="27"/>
      <c r="CMA29" s="29"/>
      <c r="CMB29" s="43"/>
      <c r="CMC29" s="29" t="s">
        <v>635</v>
      </c>
      <c r="CMD29" s="27"/>
      <c r="CME29" s="29"/>
      <c r="CMF29" s="43"/>
      <c r="CMG29" s="29" t="s">
        <v>635</v>
      </c>
      <c r="CMH29" s="27"/>
      <c r="CMI29" s="29"/>
      <c r="CMJ29" s="43"/>
      <c r="CMK29" s="29" t="s">
        <v>635</v>
      </c>
      <c r="CML29" s="27"/>
      <c r="CMM29" s="29"/>
      <c r="CMN29" s="43"/>
      <c r="CMO29" s="29" t="s">
        <v>635</v>
      </c>
      <c r="CMP29" s="27"/>
      <c r="CMQ29" s="29"/>
      <c r="CMR29" s="43"/>
      <c r="CMS29" s="29" t="s">
        <v>635</v>
      </c>
      <c r="CMT29" s="27"/>
      <c r="CMU29" s="29"/>
      <c r="CMV29" s="43"/>
      <c r="CMW29" s="29" t="s">
        <v>635</v>
      </c>
      <c r="CMX29" s="27"/>
      <c r="CMY29" s="29"/>
      <c r="CMZ29" s="43"/>
      <c r="CNA29" s="29" t="s">
        <v>635</v>
      </c>
      <c r="CNB29" s="27"/>
      <c r="CNC29" s="29"/>
      <c r="CND29" s="43"/>
      <c r="CNE29" s="29" t="s">
        <v>635</v>
      </c>
      <c r="CNF29" s="27"/>
      <c r="CNG29" s="29"/>
      <c r="CNH29" s="43"/>
      <c r="CNI29" s="29" t="s">
        <v>635</v>
      </c>
      <c r="CNJ29" s="27"/>
      <c r="CNK29" s="29"/>
      <c r="CNL29" s="43"/>
      <c r="CNM29" s="29" t="s">
        <v>635</v>
      </c>
      <c r="CNN29" s="27"/>
      <c r="CNO29" s="29"/>
      <c r="CNP29" s="43"/>
      <c r="CNQ29" s="29" t="s">
        <v>635</v>
      </c>
      <c r="CNR29" s="27"/>
      <c r="CNS29" s="29"/>
      <c r="CNT29" s="43"/>
      <c r="CNU29" s="29" t="s">
        <v>635</v>
      </c>
      <c r="CNV29" s="27"/>
      <c r="CNW29" s="29"/>
      <c r="CNX29" s="43"/>
      <c r="CNY29" s="29" t="s">
        <v>635</v>
      </c>
      <c r="CNZ29" s="27"/>
      <c r="COA29" s="29"/>
      <c r="COB29" s="43"/>
      <c r="COC29" s="29" t="s">
        <v>635</v>
      </c>
      <c r="COD29" s="27"/>
      <c r="COE29" s="29"/>
      <c r="COF29" s="43"/>
      <c r="COG29" s="29" t="s">
        <v>635</v>
      </c>
      <c r="COH29" s="27"/>
      <c r="COI29" s="29"/>
      <c r="COJ29" s="43"/>
      <c r="COK29" s="29" t="s">
        <v>635</v>
      </c>
      <c r="COL29" s="27"/>
      <c r="COM29" s="29"/>
      <c r="CON29" s="43"/>
      <c r="COO29" s="29" t="s">
        <v>635</v>
      </c>
      <c r="COP29" s="27"/>
      <c r="COQ29" s="29"/>
      <c r="COR29" s="43"/>
      <c r="COS29" s="29" t="s">
        <v>635</v>
      </c>
      <c r="COT29" s="27"/>
      <c r="COU29" s="29"/>
      <c r="COV29" s="43"/>
      <c r="COW29" s="29" t="s">
        <v>635</v>
      </c>
      <c r="COX29" s="27"/>
      <c r="COY29" s="29"/>
      <c r="COZ29" s="43"/>
      <c r="CPA29" s="29" t="s">
        <v>635</v>
      </c>
      <c r="CPB29" s="27"/>
      <c r="CPC29" s="29"/>
      <c r="CPD29" s="43"/>
      <c r="CPE29" s="29" t="s">
        <v>635</v>
      </c>
      <c r="CPF29" s="27"/>
      <c r="CPG29" s="29"/>
      <c r="CPH29" s="43"/>
      <c r="CPI29" s="29" t="s">
        <v>635</v>
      </c>
      <c r="CPJ29" s="27"/>
      <c r="CPK29" s="29"/>
      <c r="CPL29" s="43"/>
      <c r="CPM29" s="29" t="s">
        <v>635</v>
      </c>
      <c r="CPN29" s="27"/>
      <c r="CPO29" s="29"/>
      <c r="CPP29" s="43"/>
      <c r="CPQ29" s="29" t="s">
        <v>635</v>
      </c>
      <c r="CPR29" s="27"/>
      <c r="CPS29" s="29"/>
      <c r="CPT29" s="43"/>
      <c r="CPU29" s="29" t="s">
        <v>635</v>
      </c>
      <c r="CPV29" s="27"/>
      <c r="CPW29" s="29"/>
      <c r="CPX29" s="43"/>
      <c r="CPY29" s="29" t="s">
        <v>635</v>
      </c>
      <c r="CPZ29" s="27"/>
      <c r="CQA29" s="29"/>
      <c r="CQB29" s="43"/>
      <c r="CQC29" s="29" t="s">
        <v>635</v>
      </c>
      <c r="CQD29" s="27"/>
      <c r="CQE29" s="29"/>
      <c r="CQF29" s="43"/>
      <c r="CQG29" s="29" t="s">
        <v>635</v>
      </c>
      <c r="CQH29" s="27"/>
      <c r="CQI29" s="29"/>
      <c r="CQJ29" s="43"/>
      <c r="CQK29" s="29" t="s">
        <v>635</v>
      </c>
      <c r="CQL29" s="27"/>
      <c r="CQM29" s="29"/>
      <c r="CQN29" s="43"/>
      <c r="CQO29" s="29" t="s">
        <v>635</v>
      </c>
      <c r="CQP29" s="27"/>
      <c r="CQQ29" s="29"/>
      <c r="CQR29" s="43"/>
      <c r="CQS29" s="29" t="s">
        <v>635</v>
      </c>
      <c r="CQT29" s="27"/>
      <c r="CQU29" s="29"/>
      <c r="CQV29" s="43"/>
      <c r="CQW29" s="29" t="s">
        <v>635</v>
      </c>
      <c r="CQX29" s="27"/>
      <c r="CQY29" s="29"/>
      <c r="CQZ29" s="43"/>
      <c r="CRA29" s="29" t="s">
        <v>635</v>
      </c>
      <c r="CRB29" s="27"/>
      <c r="CRC29" s="29"/>
      <c r="CRD29" s="43"/>
      <c r="CRE29" s="29" t="s">
        <v>635</v>
      </c>
      <c r="CRF29" s="27"/>
      <c r="CRG29" s="29"/>
      <c r="CRH29" s="43"/>
      <c r="CRI29" s="29" t="s">
        <v>635</v>
      </c>
      <c r="CRJ29" s="27"/>
      <c r="CRK29" s="29"/>
      <c r="CRL29" s="43"/>
      <c r="CRM29" s="29" t="s">
        <v>635</v>
      </c>
      <c r="CRN29" s="27"/>
      <c r="CRO29" s="29"/>
      <c r="CRP29" s="43"/>
      <c r="CRQ29" s="29" t="s">
        <v>635</v>
      </c>
      <c r="CRR29" s="27"/>
      <c r="CRS29" s="29"/>
      <c r="CRT29" s="43"/>
      <c r="CRU29" s="29" t="s">
        <v>635</v>
      </c>
      <c r="CRV29" s="27"/>
      <c r="CRW29" s="29"/>
      <c r="CRX29" s="43"/>
      <c r="CRY29" s="29" t="s">
        <v>635</v>
      </c>
      <c r="CRZ29" s="27"/>
      <c r="CSA29" s="29"/>
      <c r="CSB29" s="43"/>
      <c r="CSC29" s="29" t="s">
        <v>635</v>
      </c>
      <c r="CSD29" s="27"/>
      <c r="CSE29" s="29"/>
      <c r="CSF29" s="43"/>
      <c r="CSG29" s="29" t="s">
        <v>635</v>
      </c>
      <c r="CSH29" s="27"/>
      <c r="CSI29" s="29"/>
      <c r="CSJ29" s="43"/>
      <c r="CSK29" s="29" t="s">
        <v>635</v>
      </c>
      <c r="CSL29" s="27"/>
      <c r="CSM29" s="29"/>
      <c r="CSN29" s="43"/>
      <c r="CSO29" s="29" t="s">
        <v>635</v>
      </c>
      <c r="CSP29" s="27"/>
      <c r="CSQ29" s="29"/>
      <c r="CSR29" s="43"/>
      <c r="CSS29" s="29" t="s">
        <v>635</v>
      </c>
      <c r="CST29" s="27"/>
      <c r="CSU29" s="29"/>
      <c r="CSV29" s="43"/>
      <c r="CSW29" s="29" t="s">
        <v>635</v>
      </c>
      <c r="CSX29" s="27"/>
      <c r="CSY29" s="29"/>
      <c r="CSZ29" s="43"/>
      <c r="CTA29" s="29" t="s">
        <v>635</v>
      </c>
      <c r="CTB29" s="27"/>
      <c r="CTC29" s="29"/>
      <c r="CTD29" s="43"/>
      <c r="CTE29" s="29" t="s">
        <v>635</v>
      </c>
      <c r="CTF29" s="27"/>
      <c r="CTG29" s="29"/>
      <c r="CTH29" s="43"/>
      <c r="CTI29" s="29" t="s">
        <v>635</v>
      </c>
      <c r="CTJ29" s="27"/>
      <c r="CTK29" s="29"/>
      <c r="CTL29" s="43"/>
      <c r="CTM29" s="29" t="s">
        <v>635</v>
      </c>
      <c r="CTN29" s="27"/>
      <c r="CTO29" s="29"/>
      <c r="CTP29" s="43"/>
      <c r="CTQ29" s="29" t="s">
        <v>635</v>
      </c>
      <c r="CTR29" s="27"/>
      <c r="CTS29" s="29"/>
      <c r="CTT29" s="43"/>
      <c r="CTU29" s="29" t="s">
        <v>635</v>
      </c>
      <c r="CTV29" s="27"/>
      <c r="CTW29" s="29"/>
      <c r="CTX29" s="43"/>
      <c r="CTY29" s="29" t="s">
        <v>635</v>
      </c>
      <c r="CTZ29" s="27"/>
      <c r="CUA29" s="29"/>
      <c r="CUB29" s="43"/>
      <c r="CUC29" s="29" t="s">
        <v>635</v>
      </c>
      <c r="CUD29" s="27"/>
      <c r="CUE29" s="29"/>
      <c r="CUF29" s="43"/>
      <c r="CUG29" s="29" t="s">
        <v>635</v>
      </c>
      <c r="CUH29" s="27"/>
      <c r="CUI29" s="29"/>
      <c r="CUJ29" s="43"/>
      <c r="CUK29" s="29" t="s">
        <v>635</v>
      </c>
      <c r="CUL29" s="27"/>
      <c r="CUM29" s="29"/>
      <c r="CUN29" s="43"/>
      <c r="CUO29" s="29" t="s">
        <v>635</v>
      </c>
      <c r="CUP29" s="27"/>
      <c r="CUQ29" s="29"/>
      <c r="CUR29" s="43"/>
      <c r="CUS29" s="29" t="s">
        <v>635</v>
      </c>
      <c r="CUT29" s="27"/>
      <c r="CUU29" s="29"/>
      <c r="CUV29" s="43"/>
      <c r="CUW29" s="29" t="s">
        <v>635</v>
      </c>
      <c r="CUX29" s="27"/>
      <c r="CUY29" s="29"/>
      <c r="CUZ29" s="43"/>
      <c r="CVA29" s="29" t="s">
        <v>635</v>
      </c>
      <c r="CVB29" s="27"/>
      <c r="CVC29" s="29"/>
      <c r="CVD29" s="43"/>
      <c r="CVE29" s="29" t="s">
        <v>635</v>
      </c>
      <c r="CVF29" s="27"/>
      <c r="CVG29" s="29"/>
      <c r="CVH29" s="43"/>
      <c r="CVI29" s="29" t="s">
        <v>635</v>
      </c>
      <c r="CVJ29" s="27"/>
      <c r="CVK29" s="29"/>
      <c r="CVL29" s="43"/>
      <c r="CVM29" s="29" t="s">
        <v>635</v>
      </c>
      <c r="CVN29" s="27"/>
      <c r="CVO29" s="29"/>
      <c r="CVP29" s="43"/>
      <c r="CVQ29" s="29" t="s">
        <v>635</v>
      </c>
      <c r="CVR29" s="27"/>
      <c r="CVS29" s="29"/>
      <c r="CVT29" s="43"/>
      <c r="CVU29" s="29" t="s">
        <v>635</v>
      </c>
      <c r="CVV29" s="27"/>
      <c r="CVW29" s="29"/>
      <c r="CVX29" s="43"/>
      <c r="CVY29" s="29" t="s">
        <v>635</v>
      </c>
      <c r="CVZ29" s="27"/>
      <c r="CWA29" s="29"/>
      <c r="CWB29" s="43"/>
      <c r="CWC29" s="29" t="s">
        <v>635</v>
      </c>
      <c r="CWD29" s="27"/>
      <c r="CWE29" s="29"/>
      <c r="CWF29" s="43"/>
      <c r="CWG29" s="29" t="s">
        <v>635</v>
      </c>
      <c r="CWH29" s="27"/>
      <c r="CWI29" s="29"/>
      <c r="CWJ29" s="43"/>
      <c r="CWK29" s="29" t="s">
        <v>635</v>
      </c>
      <c r="CWL29" s="27"/>
      <c r="CWM29" s="29"/>
      <c r="CWN29" s="43"/>
      <c r="CWO29" s="29" t="s">
        <v>635</v>
      </c>
      <c r="CWP29" s="27"/>
      <c r="CWQ29" s="29"/>
      <c r="CWR29" s="43"/>
      <c r="CWS29" s="29" t="s">
        <v>635</v>
      </c>
      <c r="CWT29" s="27"/>
      <c r="CWU29" s="29"/>
      <c r="CWV29" s="43"/>
      <c r="CWW29" s="29" t="s">
        <v>635</v>
      </c>
      <c r="CWX29" s="27"/>
      <c r="CWY29" s="29"/>
      <c r="CWZ29" s="43"/>
      <c r="CXA29" s="29" t="s">
        <v>635</v>
      </c>
      <c r="CXB29" s="27"/>
      <c r="CXC29" s="29"/>
      <c r="CXD29" s="43"/>
      <c r="CXE29" s="29" t="s">
        <v>635</v>
      </c>
      <c r="CXF29" s="27"/>
      <c r="CXG29" s="29"/>
      <c r="CXH29" s="43"/>
      <c r="CXI29" s="29" t="s">
        <v>635</v>
      </c>
      <c r="CXJ29" s="27"/>
      <c r="CXK29" s="29"/>
      <c r="CXL29" s="43"/>
      <c r="CXM29" s="29" t="s">
        <v>635</v>
      </c>
      <c r="CXN29" s="27"/>
      <c r="CXO29" s="29"/>
      <c r="CXP29" s="43"/>
      <c r="CXQ29" s="29" t="s">
        <v>635</v>
      </c>
      <c r="CXR29" s="27"/>
      <c r="CXS29" s="29"/>
      <c r="CXT29" s="43"/>
      <c r="CXU29" s="29" t="s">
        <v>635</v>
      </c>
      <c r="CXV29" s="27"/>
      <c r="CXW29" s="29"/>
      <c r="CXX29" s="43"/>
      <c r="CXY29" s="29" t="s">
        <v>635</v>
      </c>
      <c r="CXZ29" s="27"/>
      <c r="CYA29" s="29"/>
      <c r="CYB29" s="43"/>
      <c r="CYC29" s="29" t="s">
        <v>635</v>
      </c>
      <c r="CYD29" s="27"/>
      <c r="CYE29" s="29"/>
      <c r="CYF29" s="43"/>
      <c r="CYG29" s="29" t="s">
        <v>635</v>
      </c>
      <c r="CYH29" s="27"/>
      <c r="CYI29" s="29"/>
      <c r="CYJ29" s="43"/>
      <c r="CYK29" s="29" t="s">
        <v>635</v>
      </c>
      <c r="CYL29" s="27"/>
      <c r="CYM29" s="29"/>
      <c r="CYN29" s="43"/>
      <c r="CYO29" s="29" t="s">
        <v>635</v>
      </c>
      <c r="CYP29" s="27"/>
      <c r="CYQ29" s="29"/>
      <c r="CYR29" s="43"/>
      <c r="CYS29" s="29" t="s">
        <v>635</v>
      </c>
      <c r="CYT29" s="27"/>
      <c r="CYU29" s="29"/>
      <c r="CYV29" s="43"/>
      <c r="CYW29" s="29" t="s">
        <v>635</v>
      </c>
      <c r="CYX29" s="27"/>
      <c r="CYY29" s="29"/>
      <c r="CYZ29" s="43"/>
      <c r="CZA29" s="29" t="s">
        <v>635</v>
      </c>
      <c r="CZB29" s="27"/>
      <c r="CZC29" s="29"/>
      <c r="CZD29" s="43"/>
      <c r="CZE29" s="29" t="s">
        <v>635</v>
      </c>
      <c r="CZF29" s="27"/>
      <c r="CZG29" s="29"/>
      <c r="CZH29" s="43"/>
      <c r="CZI29" s="29" t="s">
        <v>635</v>
      </c>
      <c r="CZJ29" s="27"/>
      <c r="CZK29" s="29"/>
      <c r="CZL29" s="43"/>
      <c r="CZM29" s="29" t="s">
        <v>635</v>
      </c>
      <c r="CZN29" s="27"/>
      <c r="CZO29" s="29"/>
      <c r="CZP29" s="43"/>
      <c r="CZQ29" s="29" t="s">
        <v>635</v>
      </c>
      <c r="CZR29" s="27"/>
      <c r="CZS29" s="29"/>
      <c r="CZT29" s="43"/>
      <c r="CZU29" s="29" t="s">
        <v>635</v>
      </c>
      <c r="CZV29" s="27"/>
      <c r="CZW29" s="29"/>
      <c r="CZX29" s="43"/>
      <c r="CZY29" s="29" t="s">
        <v>635</v>
      </c>
      <c r="CZZ29" s="27"/>
      <c r="DAA29" s="29"/>
      <c r="DAB29" s="43"/>
      <c r="DAC29" s="29" t="s">
        <v>635</v>
      </c>
      <c r="DAD29" s="27"/>
      <c r="DAE29" s="29"/>
      <c r="DAF29" s="43"/>
      <c r="DAG29" s="29" t="s">
        <v>635</v>
      </c>
      <c r="DAH29" s="27"/>
      <c r="DAI29" s="29"/>
      <c r="DAJ29" s="43"/>
      <c r="DAK29" s="29" t="s">
        <v>635</v>
      </c>
      <c r="DAL29" s="27"/>
      <c r="DAM29" s="29"/>
      <c r="DAN29" s="43"/>
      <c r="DAO29" s="29" t="s">
        <v>635</v>
      </c>
      <c r="DAP29" s="27"/>
      <c r="DAQ29" s="29"/>
      <c r="DAR29" s="43"/>
      <c r="DAS29" s="29" t="s">
        <v>635</v>
      </c>
      <c r="DAT29" s="27"/>
      <c r="DAU29" s="29"/>
      <c r="DAV29" s="43"/>
      <c r="DAW29" s="29" t="s">
        <v>635</v>
      </c>
      <c r="DAX29" s="27"/>
      <c r="DAY29" s="29"/>
      <c r="DAZ29" s="43"/>
      <c r="DBA29" s="29" t="s">
        <v>635</v>
      </c>
      <c r="DBB29" s="27"/>
      <c r="DBC29" s="29"/>
      <c r="DBD29" s="43"/>
      <c r="DBE29" s="29" t="s">
        <v>635</v>
      </c>
      <c r="DBF29" s="27"/>
      <c r="DBG29" s="29"/>
      <c r="DBH29" s="43"/>
      <c r="DBI29" s="29" t="s">
        <v>635</v>
      </c>
      <c r="DBJ29" s="27"/>
      <c r="DBK29" s="29"/>
      <c r="DBL29" s="43"/>
      <c r="DBM29" s="29" t="s">
        <v>635</v>
      </c>
      <c r="DBN29" s="27"/>
      <c r="DBO29" s="29"/>
      <c r="DBP29" s="43"/>
      <c r="DBQ29" s="29" t="s">
        <v>635</v>
      </c>
      <c r="DBR29" s="27"/>
      <c r="DBS29" s="29"/>
      <c r="DBT29" s="43"/>
      <c r="DBU29" s="29" t="s">
        <v>635</v>
      </c>
      <c r="DBV29" s="27"/>
      <c r="DBW29" s="29"/>
      <c r="DBX29" s="43"/>
      <c r="DBY29" s="29" t="s">
        <v>635</v>
      </c>
      <c r="DBZ29" s="27"/>
      <c r="DCA29" s="29"/>
      <c r="DCB29" s="43"/>
      <c r="DCC29" s="29" t="s">
        <v>635</v>
      </c>
      <c r="DCD29" s="27"/>
      <c r="DCE29" s="29"/>
      <c r="DCF29" s="43"/>
      <c r="DCG29" s="29" t="s">
        <v>635</v>
      </c>
      <c r="DCH29" s="27"/>
      <c r="DCI29" s="29"/>
      <c r="DCJ29" s="43"/>
      <c r="DCK29" s="29" t="s">
        <v>635</v>
      </c>
      <c r="DCL29" s="27"/>
      <c r="DCM29" s="29"/>
      <c r="DCN29" s="43"/>
      <c r="DCO29" s="29" t="s">
        <v>635</v>
      </c>
      <c r="DCP29" s="27"/>
      <c r="DCQ29" s="29"/>
      <c r="DCR29" s="43"/>
      <c r="DCS29" s="29" t="s">
        <v>635</v>
      </c>
      <c r="DCT29" s="27"/>
      <c r="DCU29" s="29"/>
      <c r="DCV29" s="43"/>
      <c r="DCW29" s="29" t="s">
        <v>635</v>
      </c>
      <c r="DCX29" s="27"/>
      <c r="DCY29" s="29"/>
      <c r="DCZ29" s="43"/>
      <c r="DDA29" s="29" t="s">
        <v>635</v>
      </c>
      <c r="DDB29" s="27"/>
      <c r="DDC29" s="29"/>
      <c r="DDD29" s="43"/>
      <c r="DDE29" s="29" t="s">
        <v>635</v>
      </c>
      <c r="DDF29" s="27"/>
      <c r="DDG29" s="29"/>
      <c r="DDH29" s="43"/>
      <c r="DDI29" s="29" t="s">
        <v>635</v>
      </c>
      <c r="DDJ29" s="27"/>
      <c r="DDK29" s="29"/>
      <c r="DDL29" s="43"/>
      <c r="DDM29" s="29" t="s">
        <v>635</v>
      </c>
      <c r="DDN29" s="27"/>
      <c r="DDO29" s="29"/>
      <c r="DDP29" s="43"/>
      <c r="DDQ29" s="29" t="s">
        <v>635</v>
      </c>
      <c r="DDR29" s="27"/>
      <c r="DDS29" s="29"/>
      <c r="DDT29" s="43"/>
      <c r="DDU29" s="29" t="s">
        <v>635</v>
      </c>
      <c r="DDV29" s="27"/>
      <c r="DDW29" s="29"/>
      <c r="DDX29" s="43"/>
      <c r="DDY29" s="29" t="s">
        <v>635</v>
      </c>
      <c r="DDZ29" s="27"/>
      <c r="DEA29" s="29"/>
      <c r="DEB29" s="43"/>
      <c r="DEC29" s="29" t="s">
        <v>635</v>
      </c>
      <c r="DED29" s="27"/>
      <c r="DEE29" s="29"/>
      <c r="DEF29" s="43"/>
      <c r="DEG29" s="29" t="s">
        <v>635</v>
      </c>
      <c r="DEH29" s="27"/>
      <c r="DEI29" s="29"/>
      <c r="DEJ29" s="43"/>
      <c r="DEK29" s="29" t="s">
        <v>635</v>
      </c>
      <c r="DEL29" s="27"/>
      <c r="DEM29" s="29"/>
      <c r="DEN29" s="43"/>
      <c r="DEO29" s="29" t="s">
        <v>635</v>
      </c>
      <c r="DEP29" s="27"/>
      <c r="DEQ29" s="29"/>
      <c r="DER29" s="43"/>
      <c r="DES29" s="29" t="s">
        <v>635</v>
      </c>
      <c r="DET29" s="27"/>
      <c r="DEU29" s="29"/>
      <c r="DEV29" s="43"/>
      <c r="DEW29" s="29" t="s">
        <v>635</v>
      </c>
      <c r="DEX29" s="27"/>
      <c r="DEY29" s="29"/>
      <c r="DEZ29" s="43"/>
      <c r="DFA29" s="29" t="s">
        <v>635</v>
      </c>
      <c r="DFB29" s="27"/>
      <c r="DFC29" s="29"/>
      <c r="DFD29" s="43"/>
      <c r="DFE29" s="29" t="s">
        <v>635</v>
      </c>
      <c r="DFF29" s="27"/>
      <c r="DFG29" s="29"/>
      <c r="DFH29" s="43"/>
      <c r="DFI29" s="29" t="s">
        <v>635</v>
      </c>
      <c r="DFJ29" s="27"/>
      <c r="DFK29" s="29"/>
      <c r="DFL29" s="43"/>
      <c r="DFM29" s="29" t="s">
        <v>635</v>
      </c>
      <c r="DFN29" s="27"/>
      <c r="DFO29" s="29"/>
      <c r="DFP29" s="43"/>
      <c r="DFQ29" s="29" t="s">
        <v>635</v>
      </c>
      <c r="DFR29" s="27"/>
      <c r="DFS29" s="29"/>
      <c r="DFT29" s="43"/>
      <c r="DFU29" s="29" t="s">
        <v>635</v>
      </c>
      <c r="DFV29" s="27"/>
      <c r="DFW29" s="29"/>
      <c r="DFX29" s="43"/>
      <c r="DFY29" s="29" t="s">
        <v>635</v>
      </c>
      <c r="DFZ29" s="27"/>
      <c r="DGA29" s="29"/>
      <c r="DGB29" s="43"/>
      <c r="DGC29" s="29" t="s">
        <v>635</v>
      </c>
      <c r="DGD29" s="27"/>
      <c r="DGE29" s="29"/>
      <c r="DGF29" s="43"/>
      <c r="DGG29" s="29" t="s">
        <v>635</v>
      </c>
      <c r="DGH29" s="27"/>
      <c r="DGI29" s="29"/>
      <c r="DGJ29" s="43"/>
      <c r="DGK29" s="29" t="s">
        <v>635</v>
      </c>
      <c r="DGL29" s="27"/>
      <c r="DGM29" s="29"/>
      <c r="DGN29" s="43"/>
      <c r="DGO29" s="29" t="s">
        <v>635</v>
      </c>
      <c r="DGP29" s="27"/>
      <c r="DGQ29" s="29"/>
      <c r="DGR29" s="43"/>
      <c r="DGS29" s="29" t="s">
        <v>635</v>
      </c>
      <c r="DGT29" s="27"/>
      <c r="DGU29" s="29"/>
      <c r="DGV29" s="43"/>
      <c r="DGW29" s="29" t="s">
        <v>635</v>
      </c>
      <c r="DGX29" s="27"/>
      <c r="DGY29" s="29"/>
      <c r="DGZ29" s="43"/>
      <c r="DHA29" s="29" t="s">
        <v>635</v>
      </c>
      <c r="DHB29" s="27"/>
      <c r="DHC29" s="29"/>
      <c r="DHD29" s="43"/>
      <c r="DHE29" s="29" t="s">
        <v>635</v>
      </c>
      <c r="DHF29" s="27"/>
      <c r="DHG29" s="29"/>
      <c r="DHH29" s="43"/>
      <c r="DHI29" s="29" t="s">
        <v>635</v>
      </c>
      <c r="DHJ29" s="27"/>
      <c r="DHK29" s="29"/>
      <c r="DHL29" s="43"/>
      <c r="DHM29" s="29" t="s">
        <v>635</v>
      </c>
      <c r="DHN29" s="27"/>
      <c r="DHO29" s="29"/>
      <c r="DHP29" s="43"/>
      <c r="DHQ29" s="29" t="s">
        <v>635</v>
      </c>
      <c r="DHR29" s="27"/>
      <c r="DHS29" s="29"/>
      <c r="DHT29" s="43"/>
      <c r="DHU29" s="29" t="s">
        <v>635</v>
      </c>
      <c r="DHV29" s="27"/>
      <c r="DHW29" s="29"/>
      <c r="DHX29" s="43"/>
      <c r="DHY29" s="29" t="s">
        <v>635</v>
      </c>
      <c r="DHZ29" s="27"/>
      <c r="DIA29" s="29"/>
      <c r="DIB29" s="43"/>
      <c r="DIC29" s="29" t="s">
        <v>635</v>
      </c>
      <c r="DID29" s="27"/>
      <c r="DIE29" s="29"/>
      <c r="DIF29" s="43"/>
      <c r="DIG29" s="29" t="s">
        <v>635</v>
      </c>
      <c r="DIH29" s="27"/>
      <c r="DII29" s="29"/>
      <c r="DIJ29" s="43"/>
      <c r="DIK29" s="29" t="s">
        <v>635</v>
      </c>
      <c r="DIL29" s="27"/>
      <c r="DIM29" s="29"/>
      <c r="DIN29" s="43"/>
      <c r="DIO29" s="29" t="s">
        <v>635</v>
      </c>
      <c r="DIP29" s="27"/>
      <c r="DIQ29" s="29"/>
      <c r="DIR29" s="43"/>
      <c r="DIS29" s="29" t="s">
        <v>635</v>
      </c>
      <c r="DIT29" s="27"/>
      <c r="DIU29" s="29"/>
      <c r="DIV29" s="43"/>
      <c r="DIW29" s="29" t="s">
        <v>635</v>
      </c>
      <c r="DIX29" s="27"/>
      <c r="DIY29" s="29"/>
      <c r="DIZ29" s="43"/>
      <c r="DJA29" s="29" t="s">
        <v>635</v>
      </c>
      <c r="DJB29" s="27"/>
      <c r="DJC29" s="29"/>
      <c r="DJD29" s="43"/>
      <c r="DJE29" s="29" t="s">
        <v>635</v>
      </c>
      <c r="DJF29" s="27"/>
      <c r="DJG29" s="29"/>
      <c r="DJH29" s="43"/>
      <c r="DJI29" s="29" t="s">
        <v>635</v>
      </c>
      <c r="DJJ29" s="27"/>
      <c r="DJK29" s="29"/>
      <c r="DJL29" s="43"/>
      <c r="DJM29" s="29" t="s">
        <v>635</v>
      </c>
      <c r="DJN29" s="27"/>
      <c r="DJO29" s="29"/>
      <c r="DJP29" s="43"/>
      <c r="DJQ29" s="29" t="s">
        <v>635</v>
      </c>
      <c r="DJR29" s="27"/>
      <c r="DJS29" s="29"/>
      <c r="DJT29" s="43"/>
      <c r="DJU29" s="29" t="s">
        <v>635</v>
      </c>
      <c r="DJV29" s="27"/>
      <c r="DJW29" s="29"/>
      <c r="DJX29" s="43"/>
      <c r="DJY29" s="29" t="s">
        <v>635</v>
      </c>
      <c r="DJZ29" s="27"/>
      <c r="DKA29" s="29"/>
      <c r="DKB29" s="43"/>
      <c r="DKC29" s="29" t="s">
        <v>635</v>
      </c>
      <c r="DKD29" s="27"/>
      <c r="DKE29" s="29"/>
      <c r="DKF29" s="43"/>
      <c r="DKG29" s="29" t="s">
        <v>635</v>
      </c>
      <c r="DKH29" s="27"/>
      <c r="DKI29" s="29"/>
      <c r="DKJ29" s="43"/>
      <c r="DKK29" s="29" t="s">
        <v>635</v>
      </c>
      <c r="DKL29" s="27"/>
      <c r="DKM29" s="29"/>
      <c r="DKN29" s="43"/>
      <c r="DKO29" s="29" t="s">
        <v>635</v>
      </c>
      <c r="DKP29" s="27"/>
      <c r="DKQ29" s="29"/>
      <c r="DKR29" s="43"/>
      <c r="DKS29" s="29" t="s">
        <v>635</v>
      </c>
      <c r="DKT29" s="27"/>
      <c r="DKU29" s="29"/>
      <c r="DKV29" s="43"/>
      <c r="DKW29" s="29" t="s">
        <v>635</v>
      </c>
      <c r="DKX29" s="27"/>
      <c r="DKY29" s="29"/>
      <c r="DKZ29" s="43"/>
      <c r="DLA29" s="29" t="s">
        <v>635</v>
      </c>
      <c r="DLB29" s="27"/>
      <c r="DLC29" s="29"/>
      <c r="DLD29" s="43"/>
      <c r="DLE29" s="29" t="s">
        <v>635</v>
      </c>
      <c r="DLF29" s="27"/>
      <c r="DLG29" s="29"/>
      <c r="DLH29" s="43"/>
      <c r="DLI29" s="29" t="s">
        <v>635</v>
      </c>
      <c r="DLJ29" s="27"/>
      <c r="DLK29" s="29"/>
      <c r="DLL29" s="43"/>
      <c r="DLM29" s="29" t="s">
        <v>635</v>
      </c>
      <c r="DLN29" s="27"/>
      <c r="DLO29" s="29"/>
      <c r="DLP29" s="43"/>
      <c r="DLQ29" s="29" t="s">
        <v>635</v>
      </c>
      <c r="DLR29" s="27"/>
      <c r="DLS29" s="29"/>
      <c r="DLT29" s="43"/>
      <c r="DLU29" s="29" t="s">
        <v>635</v>
      </c>
      <c r="DLV29" s="27"/>
      <c r="DLW29" s="29"/>
      <c r="DLX29" s="43"/>
      <c r="DLY29" s="29" t="s">
        <v>635</v>
      </c>
      <c r="DLZ29" s="27"/>
      <c r="DMA29" s="29"/>
      <c r="DMB29" s="43"/>
      <c r="DMC29" s="29" t="s">
        <v>635</v>
      </c>
      <c r="DMD29" s="27"/>
      <c r="DME29" s="29"/>
      <c r="DMF29" s="43"/>
      <c r="DMG29" s="29" t="s">
        <v>635</v>
      </c>
      <c r="DMH29" s="27"/>
      <c r="DMI29" s="29"/>
      <c r="DMJ29" s="43"/>
      <c r="DMK29" s="29" t="s">
        <v>635</v>
      </c>
      <c r="DML29" s="27"/>
      <c r="DMM29" s="29"/>
      <c r="DMN29" s="43"/>
      <c r="DMO29" s="29" t="s">
        <v>635</v>
      </c>
      <c r="DMP29" s="27"/>
      <c r="DMQ29" s="29"/>
      <c r="DMR29" s="43"/>
      <c r="DMS29" s="29" t="s">
        <v>635</v>
      </c>
      <c r="DMT29" s="27"/>
      <c r="DMU29" s="29"/>
      <c r="DMV29" s="43"/>
      <c r="DMW29" s="29" t="s">
        <v>635</v>
      </c>
      <c r="DMX29" s="27"/>
      <c r="DMY29" s="29"/>
      <c r="DMZ29" s="43"/>
      <c r="DNA29" s="29" t="s">
        <v>635</v>
      </c>
      <c r="DNB29" s="27"/>
      <c r="DNC29" s="29"/>
      <c r="DND29" s="43"/>
      <c r="DNE29" s="29" t="s">
        <v>635</v>
      </c>
      <c r="DNF29" s="27"/>
      <c r="DNG29" s="29"/>
      <c r="DNH29" s="43"/>
      <c r="DNI29" s="29" t="s">
        <v>635</v>
      </c>
      <c r="DNJ29" s="27"/>
      <c r="DNK29" s="29"/>
      <c r="DNL29" s="43"/>
      <c r="DNM29" s="29" t="s">
        <v>635</v>
      </c>
      <c r="DNN29" s="27"/>
      <c r="DNO29" s="29"/>
      <c r="DNP29" s="43"/>
      <c r="DNQ29" s="29" t="s">
        <v>635</v>
      </c>
      <c r="DNR29" s="27"/>
      <c r="DNS29" s="29"/>
      <c r="DNT29" s="43"/>
      <c r="DNU29" s="29" t="s">
        <v>635</v>
      </c>
      <c r="DNV29" s="27"/>
      <c r="DNW29" s="29"/>
      <c r="DNX29" s="43"/>
      <c r="DNY29" s="29" t="s">
        <v>635</v>
      </c>
      <c r="DNZ29" s="27"/>
      <c r="DOA29" s="29"/>
      <c r="DOB29" s="43"/>
      <c r="DOC29" s="29" t="s">
        <v>635</v>
      </c>
      <c r="DOD29" s="27"/>
      <c r="DOE29" s="29"/>
      <c r="DOF29" s="43"/>
      <c r="DOG29" s="29" t="s">
        <v>635</v>
      </c>
      <c r="DOH29" s="27"/>
      <c r="DOI29" s="29"/>
      <c r="DOJ29" s="43"/>
      <c r="DOK29" s="29" t="s">
        <v>635</v>
      </c>
      <c r="DOL29" s="27"/>
      <c r="DOM29" s="29"/>
      <c r="DON29" s="43"/>
      <c r="DOO29" s="29" t="s">
        <v>635</v>
      </c>
      <c r="DOP29" s="27"/>
      <c r="DOQ29" s="29"/>
      <c r="DOR29" s="43"/>
      <c r="DOS29" s="29" t="s">
        <v>635</v>
      </c>
      <c r="DOT29" s="27"/>
      <c r="DOU29" s="29"/>
      <c r="DOV29" s="43"/>
      <c r="DOW29" s="29" t="s">
        <v>635</v>
      </c>
      <c r="DOX29" s="27"/>
      <c r="DOY29" s="29"/>
      <c r="DOZ29" s="43"/>
      <c r="DPA29" s="29" t="s">
        <v>635</v>
      </c>
      <c r="DPB29" s="27"/>
      <c r="DPC29" s="29"/>
      <c r="DPD29" s="43"/>
      <c r="DPE29" s="29" t="s">
        <v>635</v>
      </c>
      <c r="DPF29" s="27"/>
      <c r="DPG29" s="29"/>
      <c r="DPH29" s="43"/>
      <c r="DPI29" s="29" t="s">
        <v>635</v>
      </c>
      <c r="DPJ29" s="27"/>
      <c r="DPK29" s="29"/>
      <c r="DPL29" s="43"/>
      <c r="DPM29" s="29" t="s">
        <v>635</v>
      </c>
      <c r="DPN29" s="27"/>
      <c r="DPO29" s="29"/>
      <c r="DPP29" s="43"/>
      <c r="DPQ29" s="29" t="s">
        <v>635</v>
      </c>
      <c r="DPR29" s="27"/>
      <c r="DPS29" s="29"/>
      <c r="DPT29" s="43"/>
      <c r="DPU29" s="29" t="s">
        <v>635</v>
      </c>
      <c r="DPV29" s="27"/>
      <c r="DPW29" s="29"/>
      <c r="DPX29" s="43"/>
      <c r="DPY29" s="29" t="s">
        <v>635</v>
      </c>
      <c r="DPZ29" s="27"/>
      <c r="DQA29" s="29"/>
      <c r="DQB29" s="43"/>
      <c r="DQC29" s="29" t="s">
        <v>635</v>
      </c>
      <c r="DQD29" s="27"/>
      <c r="DQE29" s="29"/>
      <c r="DQF29" s="43"/>
      <c r="DQG29" s="29" t="s">
        <v>635</v>
      </c>
      <c r="DQH29" s="27"/>
      <c r="DQI29" s="29"/>
      <c r="DQJ29" s="43"/>
      <c r="DQK29" s="29" t="s">
        <v>635</v>
      </c>
      <c r="DQL29" s="27"/>
      <c r="DQM29" s="29"/>
      <c r="DQN29" s="43"/>
      <c r="DQO29" s="29" t="s">
        <v>635</v>
      </c>
      <c r="DQP29" s="27"/>
      <c r="DQQ29" s="29"/>
      <c r="DQR29" s="43"/>
      <c r="DQS29" s="29" t="s">
        <v>635</v>
      </c>
      <c r="DQT29" s="27"/>
      <c r="DQU29" s="29"/>
      <c r="DQV29" s="43"/>
      <c r="DQW29" s="29" t="s">
        <v>635</v>
      </c>
      <c r="DQX29" s="27"/>
      <c r="DQY29" s="29"/>
      <c r="DQZ29" s="43"/>
      <c r="DRA29" s="29" t="s">
        <v>635</v>
      </c>
      <c r="DRB29" s="27"/>
      <c r="DRC29" s="29"/>
      <c r="DRD29" s="43"/>
      <c r="DRE29" s="29" t="s">
        <v>635</v>
      </c>
      <c r="DRF29" s="27"/>
      <c r="DRG29" s="29"/>
      <c r="DRH29" s="43"/>
      <c r="DRI29" s="29" t="s">
        <v>635</v>
      </c>
      <c r="DRJ29" s="27"/>
      <c r="DRK29" s="29"/>
      <c r="DRL29" s="43"/>
      <c r="DRM29" s="29" t="s">
        <v>635</v>
      </c>
      <c r="DRN29" s="27"/>
      <c r="DRO29" s="29"/>
      <c r="DRP29" s="43"/>
      <c r="DRQ29" s="29" t="s">
        <v>635</v>
      </c>
      <c r="DRR29" s="27"/>
      <c r="DRS29" s="29"/>
      <c r="DRT29" s="43"/>
      <c r="DRU29" s="29" t="s">
        <v>635</v>
      </c>
      <c r="DRV29" s="27"/>
      <c r="DRW29" s="29"/>
      <c r="DRX29" s="43"/>
      <c r="DRY29" s="29" t="s">
        <v>635</v>
      </c>
      <c r="DRZ29" s="27"/>
      <c r="DSA29" s="29"/>
      <c r="DSB29" s="43"/>
      <c r="DSC29" s="29" t="s">
        <v>635</v>
      </c>
      <c r="DSD29" s="27"/>
      <c r="DSE29" s="29"/>
      <c r="DSF29" s="43"/>
      <c r="DSG29" s="29" t="s">
        <v>635</v>
      </c>
      <c r="DSH29" s="27"/>
      <c r="DSI29" s="29"/>
      <c r="DSJ29" s="43"/>
      <c r="DSK29" s="29" t="s">
        <v>635</v>
      </c>
      <c r="DSL29" s="27"/>
      <c r="DSM29" s="29"/>
      <c r="DSN29" s="43"/>
      <c r="DSO29" s="29" t="s">
        <v>635</v>
      </c>
      <c r="DSP29" s="27"/>
      <c r="DSQ29" s="29"/>
      <c r="DSR29" s="43"/>
      <c r="DSS29" s="29" t="s">
        <v>635</v>
      </c>
      <c r="DST29" s="27"/>
      <c r="DSU29" s="29"/>
      <c r="DSV29" s="43"/>
      <c r="DSW29" s="29" t="s">
        <v>635</v>
      </c>
      <c r="DSX29" s="27"/>
      <c r="DSY29" s="29"/>
      <c r="DSZ29" s="43"/>
      <c r="DTA29" s="29" t="s">
        <v>635</v>
      </c>
      <c r="DTB29" s="27"/>
      <c r="DTC29" s="29"/>
      <c r="DTD29" s="43"/>
      <c r="DTE29" s="29" t="s">
        <v>635</v>
      </c>
      <c r="DTF29" s="27"/>
      <c r="DTG29" s="29"/>
      <c r="DTH29" s="43"/>
      <c r="DTI29" s="29" t="s">
        <v>635</v>
      </c>
      <c r="DTJ29" s="27"/>
      <c r="DTK29" s="29"/>
      <c r="DTL29" s="43"/>
      <c r="DTM29" s="29" t="s">
        <v>635</v>
      </c>
      <c r="DTN29" s="27"/>
      <c r="DTO29" s="29"/>
      <c r="DTP29" s="43"/>
      <c r="DTQ29" s="29" t="s">
        <v>635</v>
      </c>
      <c r="DTR29" s="27"/>
      <c r="DTS29" s="29"/>
      <c r="DTT29" s="43"/>
      <c r="DTU29" s="29" t="s">
        <v>635</v>
      </c>
      <c r="DTV29" s="27"/>
      <c r="DTW29" s="29"/>
      <c r="DTX29" s="43"/>
      <c r="DTY29" s="29" t="s">
        <v>635</v>
      </c>
      <c r="DTZ29" s="27"/>
      <c r="DUA29" s="29"/>
      <c r="DUB29" s="43"/>
      <c r="DUC29" s="29" t="s">
        <v>635</v>
      </c>
      <c r="DUD29" s="27"/>
      <c r="DUE29" s="29"/>
      <c r="DUF29" s="43"/>
      <c r="DUG29" s="29" t="s">
        <v>635</v>
      </c>
      <c r="DUH29" s="27"/>
      <c r="DUI29" s="29"/>
      <c r="DUJ29" s="43"/>
      <c r="DUK29" s="29" t="s">
        <v>635</v>
      </c>
      <c r="DUL29" s="27"/>
      <c r="DUM29" s="29"/>
      <c r="DUN29" s="43"/>
      <c r="DUO29" s="29" t="s">
        <v>635</v>
      </c>
      <c r="DUP29" s="27"/>
      <c r="DUQ29" s="29"/>
      <c r="DUR29" s="43"/>
      <c r="DUS29" s="29" t="s">
        <v>635</v>
      </c>
      <c r="DUT29" s="27"/>
      <c r="DUU29" s="29"/>
      <c r="DUV29" s="43"/>
      <c r="DUW29" s="29" t="s">
        <v>635</v>
      </c>
      <c r="DUX29" s="27"/>
      <c r="DUY29" s="29"/>
      <c r="DUZ29" s="43"/>
      <c r="DVA29" s="29" t="s">
        <v>635</v>
      </c>
      <c r="DVB29" s="27"/>
      <c r="DVC29" s="29"/>
      <c r="DVD29" s="43"/>
      <c r="DVE29" s="29" t="s">
        <v>635</v>
      </c>
      <c r="DVF29" s="27"/>
      <c r="DVG29" s="29"/>
      <c r="DVH29" s="43"/>
      <c r="DVI29" s="29" t="s">
        <v>635</v>
      </c>
      <c r="DVJ29" s="27"/>
      <c r="DVK29" s="29"/>
      <c r="DVL29" s="43"/>
      <c r="DVM29" s="29" t="s">
        <v>635</v>
      </c>
      <c r="DVN29" s="27"/>
      <c r="DVO29" s="29"/>
      <c r="DVP29" s="43"/>
      <c r="DVQ29" s="29" t="s">
        <v>635</v>
      </c>
      <c r="DVR29" s="27"/>
      <c r="DVS29" s="29"/>
      <c r="DVT29" s="43"/>
      <c r="DVU29" s="29" t="s">
        <v>635</v>
      </c>
      <c r="DVV29" s="27"/>
      <c r="DVW29" s="29"/>
      <c r="DVX29" s="43"/>
      <c r="DVY29" s="29" t="s">
        <v>635</v>
      </c>
      <c r="DVZ29" s="27"/>
      <c r="DWA29" s="29"/>
      <c r="DWB29" s="43"/>
      <c r="DWC29" s="29" t="s">
        <v>635</v>
      </c>
      <c r="DWD29" s="27"/>
      <c r="DWE29" s="29"/>
      <c r="DWF29" s="43"/>
      <c r="DWG29" s="29" t="s">
        <v>635</v>
      </c>
      <c r="DWH29" s="27"/>
      <c r="DWI29" s="29"/>
      <c r="DWJ29" s="43"/>
      <c r="DWK29" s="29" t="s">
        <v>635</v>
      </c>
      <c r="DWL29" s="27"/>
      <c r="DWM29" s="29"/>
      <c r="DWN29" s="43"/>
      <c r="DWO29" s="29" t="s">
        <v>635</v>
      </c>
      <c r="DWP29" s="27"/>
      <c r="DWQ29" s="29"/>
      <c r="DWR29" s="43"/>
      <c r="DWS29" s="29" t="s">
        <v>635</v>
      </c>
      <c r="DWT29" s="27"/>
      <c r="DWU29" s="29"/>
      <c r="DWV29" s="43"/>
      <c r="DWW29" s="29" t="s">
        <v>635</v>
      </c>
      <c r="DWX29" s="27"/>
      <c r="DWY29" s="29"/>
      <c r="DWZ29" s="43"/>
      <c r="DXA29" s="29" t="s">
        <v>635</v>
      </c>
      <c r="DXB29" s="27"/>
      <c r="DXC29" s="29"/>
      <c r="DXD29" s="43"/>
      <c r="DXE29" s="29" t="s">
        <v>635</v>
      </c>
      <c r="DXF29" s="27"/>
      <c r="DXG29" s="29"/>
      <c r="DXH29" s="43"/>
      <c r="DXI29" s="29" t="s">
        <v>635</v>
      </c>
      <c r="DXJ29" s="27"/>
      <c r="DXK29" s="29"/>
      <c r="DXL29" s="43"/>
      <c r="DXM29" s="29" t="s">
        <v>635</v>
      </c>
      <c r="DXN29" s="27"/>
      <c r="DXO29" s="29"/>
      <c r="DXP29" s="43"/>
      <c r="DXQ29" s="29" t="s">
        <v>635</v>
      </c>
      <c r="DXR29" s="27"/>
      <c r="DXS29" s="29"/>
      <c r="DXT29" s="43"/>
      <c r="DXU29" s="29" t="s">
        <v>635</v>
      </c>
      <c r="DXV29" s="27"/>
      <c r="DXW29" s="29"/>
      <c r="DXX29" s="43"/>
      <c r="DXY29" s="29" t="s">
        <v>635</v>
      </c>
      <c r="DXZ29" s="27"/>
      <c r="DYA29" s="29"/>
      <c r="DYB29" s="43"/>
      <c r="DYC29" s="29" t="s">
        <v>635</v>
      </c>
      <c r="DYD29" s="27"/>
      <c r="DYE29" s="29"/>
      <c r="DYF29" s="43"/>
      <c r="DYG29" s="29" t="s">
        <v>635</v>
      </c>
      <c r="DYH29" s="27"/>
      <c r="DYI29" s="29"/>
      <c r="DYJ29" s="43"/>
      <c r="DYK29" s="29" t="s">
        <v>635</v>
      </c>
      <c r="DYL29" s="27"/>
      <c r="DYM29" s="29"/>
      <c r="DYN29" s="43"/>
      <c r="DYO29" s="29" t="s">
        <v>635</v>
      </c>
      <c r="DYP29" s="27"/>
      <c r="DYQ29" s="29"/>
      <c r="DYR29" s="43"/>
      <c r="DYS29" s="29" t="s">
        <v>635</v>
      </c>
      <c r="DYT29" s="27"/>
      <c r="DYU29" s="29"/>
      <c r="DYV29" s="43"/>
      <c r="DYW29" s="29" t="s">
        <v>635</v>
      </c>
      <c r="DYX29" s="27"/>
      <c r="DYY29" s="29"/>
      <c r="DYZ29" s="43"/>
      <c r="DZA29" s="29" t="s">
        <v>635</v>
      </c>
      <c r="DZB29" s="27"/>
      <c r="DZC29" s="29"/>
      <c r="DZD29" s="43"/>
      <c r="DZE29" s="29" t="s">
        <v>635</v>
      </c>
      <c r="DZF29" s="27"/>
      <c r="DZG29" s="29"/>
      <c r="DZH29" s="43"/>
      <c r="DZI29" s="29" t="s">
        <v>635</v>
      </c>
      <c r="DZJ29" s="27"/>
      <c r="DZK29" s="29"/>
      <c r="DZL29" s="43"/>
      <c r="DZM29" s="29" t="s">
        <v>635</v>
      </c>
      <c r="DZN29" s="27"/>
      <c r="DZO29" s="29"/>
      <c r="DZP29" s="43"/>
      <c r="DZQ29" s="29" t="s">
        <v>635</v>
      </c>
      <c r="DZR29" s="27"/>
      <c r="DZS29" s="29"/>
      <c r="DZT29" s="43"/>
      <c r="DZU29" s="29" t="s">
        <v>635</v>
      </c>
      <c r="DZV29" s="27"/>
      <c r="DZW29" s="29"/>
      <c r="DZX29" s="43"/>
      <c r="DZY29" s="29" t="s">
        <v>635</v>
      </c>
      <c r="DZZ29" s="27"/>
      <c r="EAA29" s="29"/>
      <c r="EAB29" s="43"/>
      <c r="EAC29" s="29" t="s">
        <v>635</v>
      </c>
      <c r="EAD29" s="27"/>
      <c r="EAE29" s="29"/>
      <c r="EAF29" s="43"/>
      <c r="EAG29" s="29" t="s">
        <v>635</v>
      </c>
      <c r="EAH29" s="27"/>
      <c r="EAI29" s="29"/>
      <c r="EAJ29" s="43"/>
      <c r="EAK29" s="29" t="s">
        <v>635</v>
      </c>
      <c r="EAL29" s="27"/>
      <c r="EAM29" s="29"/>
      <c r="EAN29" s="43"/>
      <c r="EAO29" s="29" t="s">
        <v>635</v>
      </c>
      <c r="EAP29" s="27"/>
      <c r="EAQ29" s="29"/>
      <c r="EAR29" s="43"/>
      <c r="EAS29" s="29" t="s">
        <v>635</v>
      </c>
      <c r="EAT29" s="27"/>
      <c r="EAU29" s="29"/>
      <c r="EAV29" s="43"/>
      <c r="EAW29" s="29" t="s">
        <v>635</v>
      </c>
      <c r="EAX29" s="27"/>
      <c r="EAY29" s="29"/>
      <c r="EAZ29" s="43"/>
      <c r="EBA29" s="29" t="s">
        <v>635</v>
      </c>
      <c r="EBB29" s="27"/>
      <c r="EBC29" s="29"/>
      <c r="EBD29" s="43"/>
      <c r="EBE29" s="29" t="s">
        <v>635</v>
      </c>
      <c r="EBF29" s="27"/>
      <c r="EBG29" s="29"/>
      <c r="EBH29" s="43"/>
      <c r="EBI29" s="29" t="s">
        <v>635</v>
      </c>
      <c r="EBJ29" s="27"/>
      <c r="EBK29" s="29"/>
      <c r="EBL29" s="43"/>
      <c r="EBM29" s="29" t="s">
        <v>635</v>
      </c>
      <c r="EBN29" s="27"/>
      <c r="EBO29" s="29"/>
      <c r="EBP29" s="43"/>
      <c r="EBQ29" s="29" t="s">
        <v>635</v>
      </c>
      <c r="EBR29" s="27"/>
      <c r="EBS29" s="29"/>
      <c r="EBT29" s="43"/>
      <c r="EBU29" s="29" t="s">
        <v>635</v>
      </c>
      <c r="EBV29" s="27"/>
      <c r="EBW29" s="29"/>
      <c r="EBX29" s="43"/>
      <c r="EBY29" s="29" t="s">
        <v>635</v>
      </c>
      <c r="EBZ29" s="27"/>
      <c r="ECA29" s="29"/>
      <c r="ECB29" s="43"/>
      <c r="ECC29" s="29" t="s">
        <v>635</v>
      </c>
      <c r="ECD29" s="27"/>
      <c r="ECE29" s="29"/>
      <c r="ECF29" s="43"/>
      <c r="ECG29" s="29" t="s">
        <v>635</v>
      </c>
      <c r="ECH29" s="27"/>
      <c r="ECI29" s="29"/>
      <c r="ECJ29" s="43"/>
      <c r="ECK29" s="29" t="s">
        <v>635</v>
      </c>
      <c r="ECL29" s="27"/>
      <c r="ECM29" s="29"/>
      <c r="ECN29" s="43"/>
      <c r="ECO29" s="29" t="s">
        <v>635</v>
      </c>
      <c r="ECP29" s="27"/>
      <c r="ECQ29" s="29"/>
      <c r="ECR29" s="43"/>
      <c r="ECS29" s="29" t="s">
        <v>635</v>
      </c>
      <c r="ECT29" s="27"/>
      <c r="ECU29" s="29"/>
      <c r="ECV29" s="43"/>
      <c r="ECW29" s="29" t="s">
        <v>635</v>
      </c>
      <c r="ECX29" s="27"/>
      <c r="ECY29" s="29"/>
      <c r="ECZ29" s="43"/>
      <c r="EDA29" s="29" t="s">
        <v>635</v>
      </c>
      <c r="EDB29" s="27"/>
      <c r="EDC29" s="29"/>
      <c r="EDD29" s="43"/>
      <c r="EDE29" s="29" t="s">
        <v>635</v>
      </c>
      <c r="EDF29" s="27"/>
      <c r="EDG29" s="29"/>
      <c r="EDH29" s="43"/>
      <c r="EDI29" s="29" t="s">
        <v>635</v>
      </c>
      <c r="EDJ29" s="27"/>
      <c r="EDK29" s="29"/>
      <c r="EDL29" s="43"/>
      <c r="EDM29" s="29" t="s">
        <v>635</v>
      </c>
      <c r="EDN29" s="27"/>
      <c r="EDO29" s="29"/>
      <c r="EDP29" s="43"/>
      <c r="EDQ29" s="29" t="s">
        <v>635</v>
      </c>
      <c r="EDR29" s="27"/>
      <c r="EDS29" s="29"/>
      <c r="EDT29" s="43"/>
      <c r="EDU29" s="29" t="s">
        <v>635</v>
      </c>
      <c r="EDV29" s="27"/>
      <c r="EDW29" s="29"/>
      <c r="EDX29" s="43"/>
      <c r="EDY29" s="29" t="s">
        <v>635</v>
      </c>
      <c r="EDZ29" s="27"/>
      <c r="EEA29" s="29"/>
      <c r="EEB29" s="43"/>
      <c r="EEC29" s="29" t="s">
        <v>635</v>
      </c>
      <c r="EED29" s="27"/>
      <c r="EEE29" s="29"/>
      <c r="EEF29" s="43"/>
      <c r="EEG29" s="29" t="s">
        <v>635</v>
      </c>
      <c r="EEH29" s="27"/>
      <c r="EEI29" s="29"/>
      <c r="EEJ29" s="43"/>
      <c r="EEK29" s="29" t="s">
        <v>635</v>
      </c>
      <c r="EEL29" s="27"/>
      <c r="EEM29" s="29"/>
      <c r="EEN29" s="43"/>
      <c r="EEO29" s="29" t="s">
        <v>635</v>
      </c>
      <c r="EEP29" s="27"/>
      <c r="EEQ29" s="29"/>
      <c r="EER29" s="43"/>
      <c r="EES29" s="29" t="s">
        <v>635</v>
      </c>
      <c r="EET29" s="27"/>
      <c r="EEU29" s="29"/>
      <c r="EEV29" s="43"/>
      <c r="EEW29" s="29" t="s">
        <v>635</v>
      </c>
      <c r="EEX29" s="27"/>
      <c r="EEY29" s="29"/>
      <c r="EEZ29" s="43"/>
      <c r="EFA29" s="29" t="s">
        <v>635</v>
      </c>
      <c r="EFB29" s="27"/>
      <c r="EFC29" s="29"/>
      <c r="EFD29" s="43"/>
      <c r="EFE29" s="29" t="s">
        <v>635</v>
      </c>
      <c r="EFF29" s="27"/>
      <c r="EFG29" s="29"/>
      <c r="EFH29" s="43"/>
      <c r="EFI29" s="29" t="s">
        <v>635</v>
      </c>
      <c r="EFJ29" s="27"/>
      <c r="EFK29" s="29"/>
      <c r="EFL29" s="43"/>
      <c r="EFM29" s="29" t="s">
        <v>635</v>
      </c>
      <c r="EFN29" s="27"/>
      <c r="EFO29" s="29"/>
      <c r="EFP29" s="43"/>
      <c r="EFQ29" s="29" t="s">
        <v>635</v>
      </c>
      <c r="EFR29" s="27"/>
      <c r="EFS29" s="29"/>
      <c r="EFT29" s="43"/>
      <c r="EFU29" s="29" t="s">
        <v>635</v>
      </c>
      <c r="EFV29" s="27"/>
      <c r="EFW29" s="29"/>
      <c r="EFX29" s="43"/>
      <c r="EFY29" s="29" t="s">
        <v>635</v>
      </c>
      <c r="EFZ29" s="27"/>
      <c r="EGA29" s="29"/>
      <c r="EGB29" s="43"/>
      <c r="EGC29" s="29" t="s">
        <v>635</v>
      </c>
      <c r="EGD29" s="27"/>
      <c r="EGE29" s="29"/>
      <c r="EGF29" s="43"/>
      <c r="EGG29" s="29" t="s">
        <v>635</v>
      </c>
      <c r="EGH29" s="27"/>
      <c r="EGI29" s="29"/>
      <c r="EGJ29" s="43"/>
      <c r="EGK29" s="29" t="s">
        <v>635</v>
      </c>
      <c r="EGL29" s="27"/>
      <c r="EGM29" s="29"/>
      <c r="EGN29" s="43"/>
      <c r="EGO29" s="29" t="s">
        <v>635</v>
      </c>
      <c r="EGP29" s="27"/>
      <c r="EGQ29" s="29"/>
      <c r="EGR29" s="43"/>
      <c r="EGS29" s="29" t="s">
        <v>635</v>
      </c>
      <c r="EGT29" s="27"/>
      <c r="EGU29" s="29"/>
      <c r="EGV29" s="43"/>
      <c r="EGW29" s="29" t="s">
        <v>635</v>
      </c>
      <c r="EGX29" s="27"/>
      <c r="EGY29" s="29"/>
      <c r="EGZ29" s="43"/>
      <c r="EHA29" s="29" t="s">
        <v>635</v>
      </c>
      <c r="EHB29" s="27"/>
      <c r="EHC29" s="29"/>
      <c r="EHD29" s="43"/>
      <c r="EHE29" s="29" t="s">
        <v>635</v>
      </c>
      <c r="EHF29" s="27"/>
      <c r="EHG29" s="29"/>
      <c r="EHH29" s="43"/>
      <c r="EHI29" s="29" t="s">
        <v>635</v>
      </c>
      <c r="EHJ29" s="27"/>
      <c r="EHK29" s="29"/>
      <c r="EHL29" s="43"/>
      <c r="EHM29" s="29" t="s">
        <v>635</v>
      </c>
      <c r="EHN29" s="27"/>
      <c r="EHO29" s="29"/>
      <c r="EHP29" s="43"/>
      <c r="EHQ29" s="29" t="s">
        <v>635</v>
      </c>
      <c r="EHR29" s="27"/>
      <c r="EHS29" s="29"/>
      <c r="EHT29" s="43"/>
      <c r="EHU29" s="29" t="s">
        <v>635</v>
      </c>
      <c r="EHV29" s="27"/>
      <c r="EHW29" s="29"/>
      <c r="EHX29" s="43"/>
      <c r="EHY29" s="29" t="s">
        <v>635</v>
      </c>
      <c r="EHZ29" s="27"/>
      <c r="EIA29" s="29"/>
      <c r="EIB29" s="43"/>
      <c r="EIC29" s="29" t="s">
        <v>635</v>
      </c>
      <c r="EID29" s="27"/>
      <c r="EIE29" s="29"/>
      <c r="EIF29" s="43"/>
      <c r="EIG29" s="29" t="s">
        <v>635</v>
      </c>
      <c r="EIH29" s="27"/>
      <c r="EII29" s="29"/>
      <c r="EIJ29" s="43"/>
      <c r="EIK29" s="29" t="s">
        <v>635</v>
      </c>
      <c r="EIL29" s="27"/>
      <c r="EIM29" s="29"/>
      <c r="EIN29" s="43"/>
      <c r="EIO29" s="29" t="s">
        <v>635</v>
      </c>
      <c r="EIP29" s="27"/>
      <c r="EIQ29" s="29"/>
      <c r="EIR29" s="43"/>
      <c r="EIS29" s="29" t="s">
        <v>635</v>
      </c>
      <c r="EIT29" s="27"/>
      <c r="EIU29" s="29"/>
      <c r="EIV29" s="43"/>
      <c r="EIW29" s="29" t="s">
        <v>635</v>
      </c>
      <c r="EIX29" s="27"/>
      <c r="EIY29" s="29"/>
      <c r="EIZ29" s="43"/>
      <c r="EJA29" s="29" t="s">
        <v>635</v>
      </c>
      <c r="EJB29" s="27"/>
      <c r="EJC29" s="29"/>
      <c r="EJD29" s="43"/>
      <c r="EJE29" s="29" t="s">
        <v>635</v>
      </c>
      <c r="EJF29" s="27"/>
      <c r="EJG29" s="29"/>
      <c r="EJH29" s="43"/>
      <c r="EJI29" s="29" t="s">
        <v>635</v>
      </c>
      <c r="EJJ29" s="27"/>
      <c r="EJK29" s="29"/>
      <c r="EJL29" s="43"/>
      <c r="EJM29" s="29" t="s">
        <v>635</v>
      </c>
      <c r="EJN29" s="27"/>
      <c r="EJO29" s="29"/>
      <c r="EJP29" s="43"/>
      <c r="EJQ29" s="29" t="s">
        <v>635</v>
      </c>
      <c r="EJR29" s="27"/>
      <c r="EJS29" s="29"/>
      <c r="EJT29" s="43"/>
      <c r="EJU29" s="29" t="s">
        <v>635</v>
      </c>
      <c r="EJV29" s="27"/>
      <c r="EJW29" s="29"/>
      <c r="EJX29" s="43"/>
      <c r="EJY29" s="29" t="s">
        <v>635</v>
      </c>
      <c r="EJZ29" s="27"/>
      <c r="EKA29" s="29"/>
      <c r="EKB29" s="43"/>
      <c r="EKC29" s="29" t="s">
        <v>635</v>
      </c>
      <c r="EKD29" s="27"/>
      <c r="EKE29" s="29"/>
      <c r="EKF29" s="43"/>
      <c r="EKG29" s="29" t="s">
        <v>635</v>
      </c>
      <c r="EKH29" s="27"/>
      <c r="EKI29" s="29"/>
      <c r="EKJ29" s="43"/>
      <c r="EKK29" s="29" t="s">
        <v>635</v>
      </c>
      <c r="EKL29" s="27"/>
      <c r="EKM29" s="29"/>
      <c r="EKN29" s="43"/>
      <c r="EKO29" s="29" t="s">
        <v>635</v>
      </c>
      <c r="EKP29" s="27"/>
      <c r="EKQ29" s="29"/>
      <c r="EKR29" s="43"/>
      <c r="EKS29" s="29" t="s">
        <v>635</v>
      </c>
      <c r="EKT29" s="27"/>
      <c r="EKU29" s="29"/>
      <c r="EKV29" s="43"/>
      <c r="EKW29" s="29" t="s">
        <v>635</v>
      </c>
      <c r="EKX29" s="27"/>
      <c r="EKY29" s="29"/>
      <c r="EKZ29" s="43"/>
      <c r="ELA29" s="29" t="s">
        <v>635</v>
      </c>
      <c r="ELB29" s="27"/>
      <c r="ELC29" s="29"/>
      <c r="ELD29" s="43"/>
      <c r="ELE29" s="29" t="s">
        <v>635</v>
      </c>
      <c r="ELF29" s="27"/>
      <c r="ELG29" s="29"/>
      <c r="ELH29" s="43"/>
      <c r="ELI29" s="29" t="s">
        <v>635</v>
      </c>
      <c r="ELJ29" s="27"/>
      <c r="ELK29" s="29"/>
      <c r="ELL29" s="43"/>
      <c r="ELM29" s="29" t="s">
        <v>635</v>
      </c>
      <c r="ELN29" s="27"/>
      <c r="ELO29" s="29"/>
      <c r="ELP29" s="43"/>
      <c r="ELQ29" s="29" t="s">
        <v>635</v>
      </c>
      <c r="ELR29" s="27"/>
      <c r="ELS29" s="29"/>
      <c r="ELT29" s="43"/>
      <c r="ELU29" s="29" t="s">
        <v>635</v>
      </c>
      <c r="ELV29" s="27"/>
      <c r="ELW29" s="29"/>
      <c r="ELX29" s="43"/>
      <c r="ELY29" s="29" t="s">
        <v>635</v>
      </c>
      <c r="ELZ29" s="27"/>
      <c r="EMA29" s="29"/>
      <c r="EMB29" s="43"/>
      <c r="EMC29" s="29" t="s">
        <v>635</v>
      </c>
      <c r="EMD29" s="27"/>
      <c r="EME29" s="29"/>
      <c r="EMF29" s="43"/>
      <c r="EMG29" s="29" t="s">
        <v>635</v>
      </c>
      <c r="EMH29" s="27"/>
      <c r="EMI29" s="29"/>
      <c r="EMJ29" s="43"/>
      <c r="EMK29" s="29" t="s">
        <v>635</v>
      </c>
      <c r="EML29" s="27"/>
      <c r="EMM29" s="29"/>
      <c r="EMN29" s="43"/>
      <c r="EMO29" s="29" t="s">
        <v>635</v>
      </c>
      <c r="EMP29" s="27"/>
      <c r="EMQ29" s="29"/>
      <c r="EMR29" s="43"/>
      <c r="EMS29" s="29" t="s">
        <v>635</v>
      </c>
      <c r="EMT29" s="27"/>
      <c r="EMU29" s="29"/>
      <c r="EMV29" s="43"/>
      <c r="EMW29" s="29" t="s">
        <v>635</v>
      </c>
      <c r="EMX29" s="27"/>
      <c r="EMY29" s="29"/>
      <c r="EMZ29" s="43"/>
      <c r="ENA29" s="29" t="s">
        <v>635</v>
      </c>
      <c r="ENB29" s="27"/>
      <c r="ENC29" s="29"/>
      <c r="END29" s="43"/>
      <c r="ENE29" s="29" t="s">
        <v>635</v>
      </c>
      <c r="ENF29" s="27"/>
      <c r="ENG29" s="29"/>
      <c r="ENH29" s="43"/>
      <c r="ENI29" s="29" t="s">
        <v>635</v>
      </c>
      <c r="ENJ29" s="27"/>
      <c r="ENK29" s="29"/>
      <c r="ENL29" s="43"/>
      <c r="ENM29" s="29" t="s">
        <v>635</v>
      </c>
      <c r="ENN29" s="27"/>
      <c r="ENO29" s="29"/>
      <c r="ENP29" s="43"/>
      <c r="ENQ29" s="29" t="s">
        <v>635</v>
      </c>
      <c r="ENR29" s="27"/>
      <c r="ENS29" s="29"/>
      <c r="ENT29" s="43"/>
      <c r="ENU29" s="29" t="s">
        <v>635</v>
      </c>
      <c r="ENV29" s="27"/>
      <c r="ENW29" s="29"/>
      <c r="ENX29" s="43"/>
      <c r="ENY29" s="29" t="s">
        <v>635</v>
      </c>
      <c r="ENZ29" s="27"/>
      <c r="EOA29" s="29"/>
      <c r="EOB29" s="43"/>
      <c r="EOC29" s="29" t="s">
        <v>635</v>
      </c>
      <c r="EOD29" s="27"/>
      <c r="EOE29" s="29"/>
      <c r="EOF29" s="43"/>
      <c r="EOG29" s="29" t="s">
        <v>635</v>
      </c>
      <c r="EOH29" s="27"/>
      <c r="EOI29" s="29"/>
      <c r="EOJ29" s="43"/>
      <c r="EOK29" s="29" t="s">
        <v>635</v>
      </c>
      <c r="EOL29" s="27"/>
      <c r="EOM29" s="29"/>
      <c r="EON29" s="43"/>
      <c r="EOO29" s="29" t="s">
        <v>635</v>
      </c>
      <c r="EOP29" s="27"/>
      <c r="EOQ29" s="29"/>
      <c r="EOR29" s="43"/>
      <c r="EOS29" s="29" t="s">
        <v>635</v>
      </c>
      <c r="EOT29" s="27"/>
      <c r="EOU29" s="29"/>
      <c r="EOV29" s="43"/>
      <c r="EOW29" s="29" t="s">
        <v>635</v>
      </c>
      <c r="EOX29" s="27"/>
      <c r="EOY29" s="29"/>
      <c r="EOZ29" s="43"/>
      <c r="EPA29" s="29" t="s">
        <v>635</v>
      </c>
      <c r="EPB29" s="27"/>
      <c r="EPC29" s="29"/>
      <c r="EPD29" s="43"/>
      <c r="EPE29" s="29" t="s">
        <v>635</v>
      </c>
      <c r="EPF29" s="27"/>
      <c r="EPG29" s="29"/>
      <c r="EPH29" s="43"/>
      <c r="EPI29" s="29" t="s">
        <v>635</v>
      </c>
      <c r="EPJ29" s="27"/>
      <c r="EPK29" s="29"/>
      <c r="EPL29" s="43"/>
      <c r="EPM29" s="29" t="s">
        <v>635</v>
      </c>
      <c r="EPN29" s="27"/>
      <c r="EPO29" s="29"/>
      <c r="EPP29" s="43"/>
      <c r="EPQ29" s="29" t="s">
        <v>635</v>
      </c>
      <c r="EPR29" s="27"/>
      <c r="EPS29" s="29"/>
      <c r="EPT29" s="43"/>
      <c r="EPU29" s="29" t="s">
        <v>635</v>
      </c>
      <c r="EPV29" s="27"/>
      <c r="EPW29" s="29"/>
      <c r="EPX29" s="43"/>
      <c r="EPY29" s="29" t="s">
        <v>635</v>
      </c>
      <c r="EPZ29" s="27"/>
      <c r="EQA29" s="29"/>
      <c r="EQB29" s="43"/>
      <c r="EQC29" s="29" t="s">
        <v>635</v>
      </c>
      <c r="EQD29" s="27"/>
      <c r="EQE29" s="29"/>
      <c r="EQF29" s="43"/>
      <c r="EQG29" s="29" t="s">
        <v>635</v>
      </c>
      <c r="EQH29" s="27"/>
      <c r="EQI29" s="29"/>
      <c r="EQJ29" s="43"/>
      <c r="EQK29" s="29" t="s">
        <v>635</v>
      </c>
      <c r="EQL29" s="27"/>
      <c r="EQM29" s="29"/>
      <c r="EQN29" s="43"/>
      <c r="EQO29" s="29" t="s">
        <v>635</v>
      </c>
      <c r="EQP29" s="27"/>
      <c r="EQQ29" s="29"/>
      <c r="EQR29" s="43"/>
      <c r="EQS29" s="29" t="s">
        <v>635</v>
      </c>
      <c r="EQT29" s="27"/>
      <c r="EQU29" s="29"/>
      <c r="EQV29" s="43"/>
      <c r="EQW29" s="29" t="s">
        <v>635</v>
      </c>
      <c r="EQX29" s="27"/>
      <c r="EQY29" s="29"/>
      <c r="EQZ29" s="43"/>
      <c r="ERA29" s="29" t="s">
        <v>635</v>
      </c>
      <c r="ERB29" s="27"/>
      <c r="ERC29" s="29"/>
      <c r="ERD29" s="43"/>
      <c r="ERE29" s="29" t="s">
        <v>635</v>
      </c>
      <c r="ERF29" s="27"/>
      <c r="ERG29" s="29"/>
      <c r="ERH29" s="43"/>
      <c r="ERI29" s="29" t="s">
        <v>635</v>
      </c>
      <c r="ERJ29" s="27"/>
      <c r="ERK29" s="29"/>
      <c r="ERL29" s="43"/>
      <c r="ERM29" s="29" t="s">
        <v>635</v>
      </c>
      <c r="ERN29" s="27"/>
      <c r="ERO29" s="29"/>
      <c r="ERP29" s="43"/>
      <c r="ERQ29" s="29" t="s">
        <v>635</v>
      </c>
      <c r="ERR29" s="27"/>
      <c r="ERS29" s="29"/>
      <c r="ERT29" s="43"/>
      <c r="ERU29" s="29" t="s">
        <v>635</v>
      </c>
      <c r="ERV29" s="27"/>
      <c r="ERW29" s="29"/>
      <c r="ERX29" s="43"/>
      <c r="ERY29" s="29" t="s">
        <v>635</v>
      </c>
      <c r="ERZ29" s="27"/>
      <c r="ESA29" s="29"/>
      <c r="ESB29" s="43"/>
      <c r="ESC29" s="29" t="s">
        <v>635</v>
      </c>
      <c r="ESD29" s="27"/>
      <c r="ESE29" s="29"/>
      <c r="ESF29" s="43"/>
      <c r="ESG29" s="29" t="s">
        <v>635</v>
      </c>
      <c r="ESH29" s="27"/>
      <c r="ESI29" s="29"/>
      <c r="ESJ29" s="43"/>
      <c r="ESK29" s="29" t="s">
        <v>635</v>
      </c>
      <c r="ESL29" s="27"/>
      <c r="ESM29" s="29"/>
      <c r="ESN29" s="43"/>
      <c r="ESO29" s="29" t="s">
        <v>635</v>
      </c>
      <c r="ESP29" s="27"/>
      <c r="ESQ29" s="29"/>
      <c r="ESR29" s="43"/>
      <c r="ESS29" s="29" t="s">
        <v>635</v>
      </c>
      <c r="EST29" s="27"/>
      <c r="ESU29" s="29"/>
      <c r="ESV29" s="43"/>
      <c r="ESW29" s="29" t="s">
        <v>635</v>
      </c>
      <c r="ESX29" s="27"/>
      <c r="ESY29" s="29"/>
      <c r="ESZ29" s="43"/>
      <c r="ETA29" s="29" t="s">
        <v>635</v>
      </c>
      <c r="ETB29" s="27"/>
      <c r="ETC29" s="29"/>
      <c r="ETD29" s="43"/>
      <c r="ETE29" s="29" t="s">
        <v>635</v>
      </c>
      <c r="ETF29" s="27"/>
      <c r="ETG29" s="29"/>
      <c r="ETH29" s="43"/>
      <c r="ETI29" s="29" t="s">
        <v>635</v>
      </c>
      <c r="ETJ29" s="27"/>
      <c r="ETK29" s="29"/>
      <c r="ETL29" s="43"/>
      <c r="ETM29" s="29" t="s">
        <v>635</v>
      </c>
      <c r="ETN29" s="27"/>
      <c r="ETO29" s="29"/>
      <c r="ETP29" s="43"/>
      <c r="ETQ29" s="29" t="s">
        <v>635</v>
      </c>
      <c r="ETR29" s="27"/>
      <c r="ETS29" s="29"/>
      <c r="ETT29" s="43"/>
      <c r="ETU29" s="29" t="s">
        <v>635</v>
      </c>
      <c r="ETV29" s="27"/>
      <c r="ETW29" s="29"/>
      <c r="ETX29" s="43"/>
      <c r="ETY29" s="29" t="s">
        <v>635</v>
      </c>
      <c r="ETZ29" s="27"/>
      <c r="EUA29" s="29"/>
      <c r="EUB29" s="43"/>
      <c r="EUC29" s="29" t="s">
        <v>635</v>
      </c>
      <c r="EUD29" s="27"/>
      <c r="EUE29" s="29"/>
      <c r="EUF29" s="43"/>
      <c r="EUG29" s="29" t="s">
        <v>635</v>
      </c>
      <c r="EUH29" s="27"/>
      <c r="EUI29" s="29"/>
      <c r="EUJ29" s="43"/>
      <c r="EUK29" s="29" t="s">
        <v>635</v>
      </c>
      <c r="EUL29" s="27"/>
      <c r="EUM29" s="29"/>
      <c r="EUN29" s="43"/>
      <c r="EUO29" s="29" t="s">
        <v>635</v>
      </c>
      <c r="EUP29" s="27"/>
      <c r="EUQ29" s="29"/>
      <c r="EUR29" s="43"/>
      <c r="EUS29" s="29" t="s">
        <v>635</v>
      </c>
      <c r="EUT29" s="27"/>
      <c r="EUU29" s="29"/>
      <c r="EUV29" s="43"/>
      <c r="EUW29" s="29" t="s">
        <v>635</v>
      </c>
      <c r="EUX29" s="27"/>
      <c r="EUY29" s="29"/>
      <c r="EUZ29" s="43"/>
      <c r="EVA29" s="29" t="s">
        <v>635</v>
      </c>
      <c r="EVB29" s="27"/>
      <c r="EVC29" s="29"/>
      <c r="EVD29" s="43"/>
      <c r="EVE29" s="29" t="s">
        <v>635</v>
      </c>
      <c r="EVF29" s="27"/>
      <c r="EVG29" s="29"/>
      <c r="EVH29" s="43"/>
      <c r="EVI29" s="29" t="s">
        <v>635</v>
      </c>
      <c r="EVJ29" s="27"/>
      <c r="EVK29" s="29"/>
      <c r="EVL29" s="43"/>
      <c r="EVM29" s="29" t="s">
        <v>635</v>
      </c>
      <c r="EVN29" s="27"/>
      <c r="EVO29" s="29"/>
      <c r="EVP29" s="43"/>
      <c r="EVQ29" s="29" t="s">
        <v>635</v>
      </c>
      <c r="EVR29" s="27"/>
      <c r="EVS29" s="29"/>
      <c r="EVT29" s="43"/>
      <c r="EVU29" s="29" t="s">
        <v>635</v>
      </c>
      <c r="EVV29" s="27"/>
      <c r="EVW29" s="29"/>
      <c r="EVX29" s="43"/>
      <c r="EVY29" s="29" t="s">
        <v>635</v>
      </c>
      <c r="EVZ29" s="27"/>
      <c r="EWA29" s="29"/>
      <c r="EWB29" s="43"/>
      <c r="EWC29" s="29" t="s">
        <v>635</v>
      </c>
      <c r="EWD29" s="27"/>
      <c r="EWE29" s="29"/>
      <c r="EWF29" s="43"/>
      <c r="EWG29" s="29" t="s">
        <v>635</v>
      </c>
      <c r="EWH29" s="27"/>
      <c r="EWI29" s="29"/>
      <c r="EWJ29" s="43"/>
      <c r="EWK29" s="29" t="s">
        <v>635</v>
      </c>
      <c r="EWL29" s="27"/>
      <c r="EWM29" s="29"/>
      <c r="EWN29" s="43"/>
      <c r="EWO29" s="29" t="s">
        <v>635</v>
      </c>
      <c r="EWP29" s="27"/>
      <c r="EWQ29" s="29"/>
      <c r="EWR29" s="43"/>
      <c r="EWS29" s="29" t="s">
        <v>635</v>
      </c>
      <c r="EWT29" s="27"/>
      <c r="EWU29" s="29"/>
      <c r="EWV29" s="43"/>
      <c r="EWW29" s="29" t="s">
        <v>635</v>
      </c>
      <c r="EWX29" s="27"/>
      <c r="EWY29" s="29"/>
      <c r="EWZ29" s="43"/>
      <c r="EXA29" s="29" t="s">
        <v>635</v>
      </c>
      <c r="EXB29" s="27"/>
      <c r="EXC29" s="29"/>
      <c r="EXD29" s="43"/>
      <c r="EXE29" s="29" t="s">
        <v>635</v>
      </c>
      <c r="EXF29" s="27"/>
      <c r="EXG29" s="29"/>
      <c r="EXH29" s="43"/>
      <c r="EXI29" s="29" t="s">
        <v>635</v>
      </c>
      <c r="EXJ29" s="27"/>
      <c r="EXK29" s="29"/>
      <c r="EXL29" s="43"/>
      <c r="EXM29" s="29" t="s">
        <v>635</v>
      </c>
      <c r="EXN29" s="27"/>
      <c r="EXO29" s="29"/>
      <c r="EXP29" s="43"/>
      <c r="EXQ29" s="29" t="s">
        <v>635</v>
      </c>
      <c r="EXR29" s="27"/>
      <c r="EXS29" s="29"/>
      <c r="EXT29" s="43"/>
      <c r="EXU29" s="29" t="s">
        <v>635</v>
      </c>
      <c r="EXV29" s="27"/>
      <c r="EXW29" s="29"/>
      <c r="EXX29" s="43"/>
      <c r="EXY29" s="29" t="s">
        <v>635</v>
      </c>
      <c r="EXZ29" s="27"/>
      <c r="EYA29" s="29"/>
      <c r="EYB29" s="43"/>
      <c r="EYC29" s="29" t="s">
        <v>635</v>
      </c>
      <c r="EYD29" s="27"/>
      <c r="EYE29" s="29"/>
      <c r="EYF29" s="43"/>
      <c r="EYG29" s="29" t="s">
        <v>635</v>
      </c>
      <c r="EYH29" s="27"/>
      <c r="EYI29" s="29"/>
      <c r="EYJ29" s="43"/>
      <c r="EYK29" s="29" t="s">
        <v>635</v>
      </c>
      <c r="EYL29" s="27"/>
      <c r="EYM29" s="29"/>
      <c r="EYN29" s="43"/>
      <c r="EYO29" s="29" t="s">
        <v>635</v>
      </c>
      <c r="EYP29" s="27"/>
      <c r="EYQ29" s="29"/>
      <c r="EYR29" s="43"/>
      <c r="EYS29" s="29" t="s">
        <v>635</v>
      </c>
      <c r="EYT29" s="27"/>
      <c r="EYU29" s="29"/>
      <c r="EYV29" s="43"/>
      <c r="EYW29" s="29" t="s">
        <v>635</v>
      </c>
      <c r="EYX29" s="27"/>
      <c r="EYY29" s="29"/>
      <c r="EYZ29" s="43"/>
      <c r="EZA29" s="29" t="s">
        <v>635</v>
      </c>
      <c r="EZB29" s="27"/>
      <c r="EZC29" s="29"/>
      <c r="EZD29" s="43"/>
      <c r="EZE29" s="29" t="s">
        <v>635</v>
      </c>
      <c r="EZF29" s="27"/>
      <c r="EZG29" s="29"/>
      <c r="EZH29" s="43"/>
      <c r="EZI29" s="29" t="s">
        <v>635</v>
      </c>
      <c r="EZJ29" s="27"/>
      <c r="EZK29" s="29"/>
      <c r="EZL29" s="43"/>
      <c r="EZM29" s="29" t="s">
        <v>635</v>
      </c>
      <c r="EZN29" s="27"/>
      <c r="EZO29" s="29"/>
      <c r="EZP29" s="43"/>
      <c r="EZQ29" s="29" t="s">
        <v>635</v>
      </c>
      <c r="EZR29" s="27"/>
      <c r="EZS29" s="29"/>
      <c r="EZT29" s="43"/>
      <c r="EZU29" s="29" t="s">
        <v>635</v>
      </c>
      <c r="EZV29" s="27"/>
      <c r="EZW29" s="29"/>
      <c r="EZX29" s="43"/>
      <c r="EZY29" s="29" t="s">
        <v>635</v>
      </c>
      <c r="EZZ29" s="27"/>
      <c r="FAA29" s="29"/>
      <c r="FAB29" s="43"/>
      <c r="FAC29" s="29" t="s">
        <v>635</v>
      </c>
      <c r="FAD29" s="27"/>
      <c r="FAE29" s="29"/>
      <c r="FAF29" s="43"/>
      <c r="FAG29" s="29" t="s">
        <v>635</v>
      </c>
      <c r="FAH29" s="27"/>
      <c r="FAI29" s="29"/>
      <c r="FAJ29" s="43"/>
      <c r="FAK29" s="29" t="s">
        <v>635</v>
      </c>
      <c r="FAL29" s="27"/>
      <c r="FAM29" s="29"/>
      <c r="FAN29" s="43"/>
      <c r="FAO29" s="29" t="s">
        <v>635</v>
      </c>
      <c r="FAP29" s="27"/>
      <c r="FAQ29" s="29"/>
      <c r="FAR29" s="43"/>
      <c r="FAS29" s="29" t="s">
        <v>635</v>
      </c>
      <c r="FAT29" s="27"/>
      <c r="FAU29" s="29"/>
      <c r="FAV29" s="43"/>
      <c r="FAW29" s="29" t="s">
        <v>635</v>
      </c>
      <c r="FAX29" s="27"/>
      <c r="FAY29" s="29"/>
      <c r="FAZ29" s="43"/>
      <c r="FBA29" s="29" t="s">
        <v>635</v>
      </c>
      <c r="FBB29" s="27"/>
      <c r="FBC29" s="29"/>
      <c r="FBD29" s="43"/>
      <c r="FBE29" s="29" t="s">
        <v>635</v>
      </c>
      <c r="FBF29" s="27"/>
      <c r="FBG29" s="29"/>
      <c r="FBH29" s="43"/>
      <c r="FBI29" s="29" t="s">
        <v>635</v>
      </c>
      <c r="FBJ29" s="27"/>
      <c r="FBK29" s="29"/>
      <c r="FBL29" s="43"/>
      <c r="FBM29" s="29" t="s">
        <v>635</v>
      </c>
      <c r="FBN29" s="27"/>
      <c r="FBO29" s="29"/>
      <c r="FBP29" s="43"/>
      <c r="FBQ29" s="29" t="s">
        <v>635</v>
      </c>
      <c r="FBR29" s="27"/>
      <c r="FBS29" s="29"/>
      <c r="FBT29" s="43"/>
      <c r="FBU29" s="29" t="s">
        <v>635</v>
      </c>
      <c r="FBV29" s="27"/>
      <c r="FBW29" s="29"/>
      <c r="FBX29" s="43"/>
      <c r="FBY29" s="29" t="s">
        <v>635</v>
      </c>
      <c r="FBZ29" s="27"/>
      <c r="FCA29" s="29"/>
      <c r="FCB29" s="43"/>
      <c r="FCC29" s="29" t="s">
        <v>635</v>
      </c>
      <c r="FCD29" s="27"/>
      <c r="FCE29" s="29"/>
      <c r="FCF29" s="43"/>
      <c r="FCG29" s="29" t="s">
        <v>635</v>
      </c>
      <c r="FCH29" s="27"/>
      <c r="FCI29" s="29"/>
      <c r="FCJ29" s="43"/>
      <c r="FCK29" s="29" t="s">
        <v>635</v>
      </c>
      <c r="FCL29" s="27"/>
      <c r="FCM29" s="29"/>
      <c r="FCN29" s="43"/>
      <c r="FCO29" s="29" t="s">
        <v>635</v>
      </c>
      <c r="FCP29" s="27"/>
      <c r="FCQ29" s="29"/>
      <c r="FCR29" s="43"/>
      <c r="FCS29" s="29" t="s">
        <v>635</v>
      </c>
      <c r="FCT29" s="27"/>
      <c r="FCU29" s="29"/>
      <c r="FCV29" s="43"/>
      <c r="FCW29" s="29" t="s">
        <v>635</v>
      </c>
      <c r="FCX29" s="27"/>
      <c r="FCY29" s="29"/>
      <c r="FCZ29" s="43"/>
      <c r="FDA29" s="29" t="s">
        <v>635</v>
      </c>
      <c r="FDB29" s="27"/>
      <c r="FDC29" s="29"/>
      <c r="FDD29" s="43"/>
      <c r="FDE29" s="29" t="s">
        <v>635</v>
      </c>
      <c r="FDF29" s="27"/>
      <c r="FDG29" s="29"/>
      <c r="FDH29" s="43"/>
      <c r="FDI29" s="29" t="s">
        <v>635</v>
      </c>
      <c r="FDJ29" s="27"/>
      <c r="FDK29" s="29"/>
      <c r="FDL29" s="43"/>
      <c r="FDM29" s="29" t="s">
        <v>635</v>
      </c>
      <c r="FDN29" s="27"/>
      <c r="FDO29" s="29"/>
      <c r="FDP29" s="43"/>
      <c r="FDQ29" s="29" t="s">
        <v>635</v>
      </c>
      <c r="FDR29" s="27"/>
      <c r="FDS29" s="29"/>
      <c r="FDT29" s="43"/>
      <c r="FDU29" s="29" t="s">
        <v>635</v>
      </c>
      <c r="FDV29" s="27"/>
      <c r="FDW29" s="29"/>
      <c r="FDX29" s="43"/>
      <c r="FDY29" s="29" t="s">
        <v>635</v>
      </c>
      <c r="FDZ29" s="27"/>
      <c r="FEA29" s="29"/>
      <c r="FEB29" s="43"/>
      <c r="FEC29" s="29" t="s">
        <v>635</v>
      </c>
      <c r="FED29" s="27"/>
      <c r="FEE29" s="29"/>
      <c r="FEF29" s="43"/>
      <c r="FEG29" s="29" t="s">
        <v>635</v>
      </c>
      <c r="FEH29" s="27"/>
      <c r="FEI29" s="29"/>
      <c r="FEJ29" s="43"/>
      <c r="FEK29" s="29" t="s">
        <v>635</v>
      </c>
      <c r="FEL29" s="27"/>
      <c r="FEM29" s="29"/>
      <c r="FEN29" s="43"/>
      <c r="FEO29" s="29" t="s">
        <v>635</v>
      </c>
      <c r="FEP29" s="27"/>
      <c r="FEQ29" s="29"/>
      <c r="FER29" s="43"/>
      <c r="FES29" s="29" t="s">
        <v>635</v>
      </c>
      <c r="FET29" s="27"/>
      <c r="FEU29" s="29"/>
      <c r="FEV29" s="43"/>
      <c r="FEW29" s="29" t="s">
        <v>635</v>
      </c>
      <c r="FEX29" s="27"/>
      <c r="FEY29" s="29"/>
      <c r="FEZ29" s="43"/>
      <c r="FFA29" s="29" t="s">
        <v>635</v>
      </c>
      <c r="FFB29" s="27"/>
      <c r="FFC29" s="29"/>
      <c r="FFD29" s="43"/>
      <c r="FFE29" s="29" t="s">
        <v>635</v>
      </c>
      <c r="FFF29" s="27"/>
      <c r="FFG29" s="29"/>
      <c r="FFH29" s="43"/>
      <c r="FFI29" s="29" t="s">
        <v>635</v>
      </c>
      <c r="FFJ29" s="27"/>
      <c r="FFK29" s="29"/>
      <c r="FFL29" s="43"/>
      <c r="FFM29" s="29" t="s">
        <v>635</v>
      </c>
      <c r="FFN29" s="27"/>
      <c r="FFO29" s="29"/>
      <c r="FFP29" s="43"/>
      <c r="FFQ29" s="29" t="s">
        <v>635</v>
      </c>
      <c r="FFR29" s="27"/>
      <c r="FFS29" s="29"/>
      <c r="FFT29" s="43"/>
      <c r="FFU29" s="29" t="s">
        <v>635</v>
      </c>
      <c r="FFV29" s="27"/>
      <c r="FFW29" s="29"/>
      <c r="FFX29" s="43"/>
      <c r="FFY29" s="29" t="s">
        <v>635</v>
      </c>
      <c r="FFZ29" s="27"/>
      <c r="FGA29" s="29"/>
      <c r="FGB29" s="43"/>
      <c r="FGC29" s="29" t="s">
        <v>635</v>
      </c>
      <c r="FGD29" s="27"/>
      <c r="FGE29" s="29"/>
      <c r="FGF29" s="43"/>
      <c r="FGG29" s="29" t="s">
        <v>635</v>
      </c>
      <c r="FGH29" s="27"/>
      <c r="FGI29" s="29"/>
      <c r="FGJ29" s="43"/>
      <c r="FGK29" s="29" t="s">
        <v>635</v>
      </c>
      <c r="FGL29" s="27"/>
      <c r="FGM29" s="29"/>
      <c r="FGN29" s="43"/>
      <c r="FGO29" s="29" t="s">
        <v>635</v>
      </c>
      <c r="FGP29" s="27"/>
      <c r="FGQ29" s="29"/>
      <c r="FGR29" s="43"/>
      <c r="FGS29" s="29" t="s">
        <v>635</v>
      </c>
      <c r="FGT29" s="27"/>
      <c r="FGU29" s="29"/>
      <c r="FGV29" s="43"/>
      <c r="FGW29" s="29" t="s">
        <v>635</v>
      </c>
      <c r="FGX29" s="27"/>
      <c r="FGY29" s="29"/>
      <c r="FGZ29" s="43"/>
      <c r="FHA29" s="29" t="s">
        <v>635</v>
      </c>
      <c r="FHB29" s="27"/>
      <c r="FHC29" s="29"/>
      <c r="FHD29" s="43"/>
      <c r="FHE29" s="29" t="s">
        <v>635</v>
      </c>
      <c r="FHF29" s="27"/>
      <c r="FHG29" s="29"/>
      <c r="FHH29" s="43"/>
      <c r="FHI29" s="29" t="s">
        <v>635</v>
      </c>
      <c r="FHJ29" s="27"/>
      <c r="FHK29" s="29"/>
      <c r="FHL29" s="43"/>
      <c r="FHM29" s="29" t="s">
        <v>635</v>
      </c>
      <c r="FHN29" s="27"/>
      <c r="FHO29" s="29"/>
      <c r="FHP29" s="43"/>
      <c r="FHQ29" s="29" t="s">
        <v>635</v>
      </c>
      <c r="FHR29" s="27"/>
      <c r="FHS29" s="29"/>
      <c r="FHT29" s="43"/>
      <c r="FHU29" s="29" t="s">
        <v>635</v>
      </c>
      <c r="FHV29" s="27"/>
      <c r="FHW29" s="29"/>
      <c r="FHX29" s="43"/>
      <c r="FHY29" s="29" t="s">
        <v>635</v>
      </c>
      <c r="FHZ29" s="27"/>
      <c r="FIA29" s="29"/>
      <c r="FIB29" s="43"/>
      <c r="FIC29" s="29" t="s">
        <v>635</v>
      </c>
      <c r="FID29" s="27"/>
      <c r="FIE29" s="29"/>
      <c r="FIF29" s="43"/>
      <c r="FIG29" s="29" t="s">
        <v>635</v>
      </c>
      <c r="FIH29" s="27"/>
      <c r="FII29" s="29"/>
      <c r="FIJ29" s="43"/>
      <c r="FIK29" s="29" t="s">
        <v>635</v>
      </c>
      <c r="FIL29" s="27"/>
      <c r="FIM29" s="29"/>
      <c r="FIN29" s="43"/>
      <c r="FIO29" s="29" t="s">
        <v>635</v>
      </c>
      <c r="FIP29" s="27"/>
      <c r="FIQ29" s="29"/>
      <c r="FIR29" s="43"/>
      <c r="FIS29" s="29" t="s">
        <v>635</v>
      </c>
      <c r="FIT29" s="27"/>
      <c r="FIU29" s="29"/>
      <c r="FIV29" s="43"/>
      <c r="FIW29" s="29" t="s">
        <v>635</v>
      </c>
      <c r="FIX29" s="27"/>
      <c r="FIY29" s="29"/>
      <c r="FIZ29" s="43"/>
      <c r="FJA29" s="29" t="s">
        <v>635</v>
      </c>
      <c r="FJB29" s="27"/>
      <c r="FJC29" s="29"/>
      <c r="FJD29" s="43"/>
      <c r="FJE29" s="29" t="s">
        <v>635</v>
      </c>
      <c r="FJF29" s="27"/>
      <c r="FJG29" s="29"/>
      <c r="FJH29" s="43"/>
      <c r="FJI29" s="29" t="s">
        <v>635</v>
      </c>
      <c r="FJJ29" s="27"/>
      <c r="FJK29" s="29"/>
      <c r="FJL29" s="43"/>
      <c r="FJM29" s="29" t="s">
        <v>635</v>
      </c>
      <c r="FJN29" s="27"/>
      <c r="FJO29" s="29"/>
      <c r="FJP29" s="43"/>
      <c r="FJQ29" s="29" t="s">
        <v>635</v>
      </c>
      <c r="FJR29" s="27"/>
      <c r="FJS29" s="29"/>
      <c r="FJT29" s="43"/>
      <c r="FJU29" s="29" t="s">
        <v>635</v>
      </c>
      <c r="FJV29" s="27"/>
      <c r="FJW29" s="29"/>
      <c r="FJX29" s="43"/>
      <c r="FJY29" s="29" t="s">
        <v>635</v>
      </c>
      <c r="FJZ29" s="27"/>
      <c r="FKA29" s="29"/>
      <c r="FKB29" s="43"/>
      <c r="FKC29" s="29" t="s">
        <v>635</v>
      </c>
      <c r="FKD29" s="27"/>
      <c r="FKE29" s="29"/>
      <c r="FKF29" s="43"/>
      <c r="FKG29" s="29" t="s">
        <v>635</v>
      </c>
      <c r="FKH29" s="27"/>
      <c r="FKI29" s="29"/>
      <c r="FKJ29" s="43"/>
      <c r="FKK29" s="29" t="s">
        <v>635</v>
      </c>
      <c r="FKL29" s="27"/>
      <c r="FKM29" s="29"/>
      <c r="FKN29" s="43"/>
      <c r="FKO29" s="29" t="s">
        <v>635</v>
      </c>
      <c r="FKP29" s="27"/>
      <c r="FKQ29" s="29"/>
      <c r="FKR29" s="43"/>
      <c r="FKS29" s="29" t="s">
        <v>635</v>
      </c>
      <c r="FKT29" s="27"/>
      <c r="FKU29" s="29"/>
      <c r="FKV29" s="43"/>
      <c r="FKW29" s="29" t="s">
        <v>635</v>
      </c>
      <c r="FKX29" s="27"/>
      <c r="FKY29" s="29"/>
      <c r="FKZ29" s="43"/>
      <c r="FLA29" s="29" t="s">
        <v>635</v>
      </c>
      <c r="FLB29" s="27"/>
      <c r="FLC29" s="29"/>
      <c r="FLD29" s="43"/>
      <c r="FLE29" s="29" t="s">
        <v>635</v>
      </c>
      <c r="FLF29" s="27"/>
      <c r="FLG29" s="29"/>
      <c r="FLH29" s="43"/>
      <c r="FLI29" s="29" t="s">
        <v>635</v>
      </c>
      <c r="FLJ29" s="27"/>
      <c r="FLK29" s="29"/>
      <c r="FLL29" s="43"/>
      <c r="FLM29" s="29" t="s">
        <v>635</v>
      </c>
      <c r="FLN29" s="27"/>
      <c r="FLO29" s="29"/>
      <c r="FLP29" s="43"/>
      <c r="FLQ29" s="29" t="s">
        <v>635</v>
      </c>
      <c r="FLR29" s="27"/>
      <c r="FLS29" s="29"/>
      <c r="FLT29" s="43"/>
      <c r="FLU29" s="29" t="s">
        <v>635</v>
      </c>
      <c r="FLV29" s="27"/>
      <c r="FLW29" s="29"/>
      <c r="FLX29" s="43"/>
      <c r="FLY29" s="29" t="s">
        <v>635</v>
      </c>
      <c r="FLZ29" s="27"/>
      <c r="FMA29" s="29"/>
      <c r="FMB29" s="43"/>
      <c r="FMC29" s="29" t="s">
        <v>635</v>
      </c>
      <c r="FMD29" s="27"/>
      <c r="FME29" s="29"/>
      <c r="FMF29" s="43"/>
      <c r="FMG29" s="29" t="s">
        <v>635</v>
      </c>
      <c r="FMH29" s="27"/>
      <c r="FMI29" s="29"/>
      <c r="FMJ29" s="43"/>
      <c r="FMK29" s="29" t="s">
        <v>635</v>
      </c>
      <c r="FML29" s="27"/>
      <c r="FMM29" s="29"/>
      <c r="FMN29" s="43"/>
      <c r="FMO29" s="29" t="s">
        <v>635</v>
      </c>
      <c r="FMP29" s="27"/>
      <c r="FMQ29" s="29"/>
      <c r="FMR29" s="43"/>
      <c r="FMS29" s="29" t="s">
        <v>635</v>
      </c>
      <c r="FMT29" s="27"/>
      <c r="FMU29" s="29"/>
      <c r="FMV29" s="43"/>
      <c r="FMW29" s="29" t="s">
        <v>635</v>
      </c>
      <c r="FMX29" s="27"/>
      <c r="FMY29" s="29"/>
      <c r="FMZ29" s="43"/>
      <c r="FNA29" s="29" t="s">
        <v>635</v>
      </c>
      <c r="FNB29" s="27"/>
      <c r="FNC29" s="29"/>
      <c r="FND29" s="43"/>
      <c r="FNE29" s="29" t="s">
        <v>635</v>
      </c>
      <c r="FNF29" s="27"/>
      <c r="FNG29" s="29"/>
      <c r="FNH29" s="43"/>
      <c r="FNI29" s="29" t="s">
        <v>635</v>
      </c>
      <c r="FNJ29" s="27"/>
      <c r="FNK29" s="29"/>
      <c r="FNL29" s="43"/>
      <c r="FNM29" s="29" t="s">
        <v>635</v>
      </c>
      <c r="FNN29" s="27"/>
      <c r="FNO29" s="29"/>
      <c r="FNP29" s="43"/>
      <c r="FNQ29" s="29" t="s">
        <v>635</v>
      </c>
      <c r="FNR29" s="27"/>
      <c r="FNS29" s="29"/>
      <c r="FNT29" s="43"/>
      <c r="FNU29" s="29" t="s">
        <v>635</v>
      </c>
      <c r="FNV29" s="27"/>
      <c r="FNW29" s="29"/>
      <c r="FNX29" s="43"/>
      <c r="FNY29" s="29" t="s">
        <v>635</v>
      </c>
      <c r="FNZ29" s="27"/>
      <c r="FOA29" s="29"/>
      <c r="FOB29" s="43"/>
      <c r="FOC29" s="29" t="s">
        <v>635</v>
      </c>
      <c r="FOD29" s="27"/>
      <c r="FOE29" s="29"/>
      <c r="FOF29" s="43"/>
      <c r="FOG29" s="29" t="s">
        <v>635</v>
      </c>
      <c r="FOH29" s="27"/>
      <c r="FOI29" s="29"/>
      <c r="FOJ29" s="43"/>
      <c r="FOK29" s="29" t="s">
        <v>635</v>
      </c>
      <c r="FOL29" s="27"/>
      <c r="FOM29" s="29"/>
      <c r="FON29" s="43"/>
      <c r="FOO29" s="29" t="s">
        <v>635</v>
      </c>
      <c r="FOP29" s="27"/>
      <c r="FOQ29" s="29"/>
      <c r="FOR29" s="43"/>
      <c r="FOS29" s="29" t="s">
        <v>635</v>
      </c>
      <c r="FOT29" s="27"/>
      <c r="FOU29" s="29"/>
      <c r="FOV29" s="43"/>
      <c r="FOW29" s="29" t="s">
        <v>635</v>
      </c>
      <c r="FOX29" s="27"/>
      <c r="FOY29" s="29"/>
      <c r="FOZ29" s="43"/>
      <c r="FPA29" s="29" t="s">
        <v>635</v>
      </c>
      <c r="FPB29" s="27"/>
      <c r="FPC29" s="29"/>
      <c r="FPD29" s="43"/>
      <c r="FPE29" s="29" t="s">
        <v>635</v>
      </c>
      <c r="FPF29" s="27"/>
      <c r="FPG29" s="29"/>
      <c r="FPH29" s="43"/>
      <c r="FPI29" s="29" t="s">
        <v>635</v>
      </c>
      <c r="FPJ29" s="27"/>
      <c r="FPK29" s="29"/>
      <c r="FPL29" s="43"/>
      <c r="FPM29" s="29" t="s">
        <v>635</v>
      </c>
      <c r="FPN29" s="27"/>
      <c r="FPO29" s="29"/>
      <c r="FPP29" s="43"/>
      <c r="FPQ29" s="29" t="s">
        <v>635</v>
      </c>
      <c r="FPR29" s="27"/>
      <c r="FPS29" s="29"/>
      <c r="FPT29" s="43"/>
      <c r="FPU29" s="29" t="s">
        <v>635</v>
      </c>
      <c r="FPV29" s="27"/>
      <c r="FPW29" s="29"/>
      <c r="FPX29" s="43"/>
      <c r="FPY29" s="29" t="s">
        <v>635</v>
      </c>
      <c r="FPZ29" s="27"/>
      <c r="FQA29" s="29"/>
      <c r="FQB29" s="43"/>
      <c r="FQC29" s="29" t="s">
        <v>635</v>
      </c>
      <c r="FQD29" s="27"/>
      <c r="FQE29" s="29"/>
      <c r="FQF29" s="43"/>
      <c r="FQG29" s="29" t="s">
        <v>635</v>
      </c>
      <c r="FQH29" s="27"/>
      <c r="FQI29" s="29"/>
      <c r="FQJ29" s="43"/>
      <c r="FQK29" s="29" t="s">
        <v>635</v>
      </c>
      <c r="FQL29" s="27"/>
      <c r="FQM29" s="29"/>
      <c r="FQN29" s="43"/>
      <c r="FQO29" s="29" t="s">
        <v>635</v>
      </c>
      <c r="FQP29" s="27"/>
      <c r="FQQ29" s="29"/>
      <c r="FQR29" s="43"/>
      <c r="FQS29" s="29" t="s">
        <v>635</v>
      </c>
      <c r="FQT29" s="27"/>
      <c r="FQU29" s="29"/>
      <c r="FQV29" s="43"/>
      <c r="FQW29" s="29" t="s">
        <v>635</v>
      </c>
      <c r="FQX29" s="27"/>
      <c r="FQY29" s="29"/>
      <c r="FQZ29" s="43"/>
      <c r="FRA29" s="29" t="s">
        <v>635</v>
      </c>
      <c r="FRB29" s="27"/>
      <c r="FRC29" s="29"/>
      <c r="FRD29" s="43"/>
      <c r="FRE29" s="29" t="s">
        <v>635</v>
      </c>
      <c r="FRF29" s="27"/>
      <c r="FRG29" s="29"/>
      <c r="FRH29" s="43"/>
      <c r="FRI29" s="29" t="s">
        <v>635</v>
      </c>
      <c r="FRJ29" s="27"/>
      <c r="FRK29" s="29"/>
      <c r="FRL29" s="43"/>
      <c r="FRM29" s="29" t="s">
        <v>635</v>
      </c>
      <c r="FRN29" s="27"/>
      <c r="FRO29" s="29"/>
      <c r="FRP29" s="43"/>
      <c r="FRQ29" s="29" t="s">
        <v>635</v>
      </c>
      <c r="FRR29" s="27"/>
      <c r="FRS29" s="29"/>
      <c r="FRT29" s="43"/>
      <c r="FRU29" s="29" t="s">
        <v>635</v>
      </c>
      <c r="FRV29" s="27"/>
      <c r="FRW29" s="29"/>
      <c r="FRX29" s="43"/>
      <c r="FRY29" s="29" t="s">
        <v>635</v>
      </c>
      <c r="FRZ29" s="27"/>
      <c r="FSA29" s="29"/>
      <c r="FSB29" s="43"/>
      <c r="FSC29" s="29" t="s">
        <v>635</v>
      </c>
      <c r="FSD29" s="27"/>
      <c r="FSE29" s="29"/>
      <c r="FSF29" s="43"/>
      <c r="FSG29" s="29" t="s">
        <v>635</v>
      </c>
      <c r="FSH29" s="27"/>
      <c r="FSI29" s="29"/>
      <c r="FSJ29" s="43"/>
      <c r="FSK29" s="29" t="s">
        <v>635</v>
      </c>
      <c r="FSL29" s="27"/>
      <c r="FSM29" s="29"/>
      <c r="FSN29" s="43"/>
      <c r="FSO29" s="29" t="s">
        <v>635</v>
      </c>
      <c r="FSP29" s="27"/>
      <c r="FSQ29" s="29"/>
      <c r="FSR29" s="43"/>
      <c r="FSS29" s="29" t="s">
        <v>635</v>
      </c>
      <c r="FST29" s="27"/>
      <c r="FSU29" s="29"/>
      <c r="FSV29" s="43"/>
      <c r="FSW29" s="29" t="s">
        <v>635</v>
      </c>
      <c r="FSX29" s="27"/>
      <c r="FSY29" s="29"/>
      <c r="FSZ29" s="43"/>
      <c r="FTA29" s="29" t="s">
        <v>635</v>
      </c>
      <c r="FTB29" s="27"/>
      <c r="FTC29" s="29"/>
      <c r="FTD29" s="43"/>
      <c r="FTE29" s="29" t="s">
        <v>635</v>
      </c>
      <c r="FTF29" s="27"/>
      <c r="FTG29" s="29"/>
      <c r="FTH29" s="43"/>
      <c r="FTI29" s="29" t="s">
        <v>635</v>
      </c>
      <c r="FTJ29" s="27"/>
      <c r="FTK29" s="29"/>
      <c r="FTL29" s="43"/>
      <c r="FTM29" s="29" t="s">
        <v>635</v>
      </c>
      <c r="FTN29" s="27"/>
      <c r="FTO29" s="29"/>
      <c r="FTP29" s="43"/>
      <c r="FTQ29" s="29" t="s">
        <v>635</v>
      </c>
      <c r="FTR29" s="27"/>
      <c r="FTS29" s="29"/>
      <c r="FTT29" s="43"/>
      <c r="FTU29" s="29" t="s">
        <v>635</v>
      </c>
      <c r="FTV29" s="27"/>
      <c r="FTW29" s="29"/>
      <c r="FTX29" s="43"/>
      <c r="FTY29" s="29" t="s">
        <v>635</v>
      </c>
      <c r="FTZ29" s="27"/>
      <c r="FUA29" s="29"/>
      <c r="FUB29" s="43"/>
      <c r="FUC29" s="29" t="s">
        <v>635</v>
      </c>
      <c r="FUD29" s="27"/>
      <c r="FUE29" s="29"/>
      <c r="FUF29" s="43"/>
      <c r="FUG29" s="29" t="s">
        <v>635</v>
      </c>
      <c r="FUH29" s="27"/>
      <c r="FUI29" s="29"/>
      <c r="FUJ29" s="43"/>
      <c r="FUK29" s="29" t="s">
        <v>635</v>
      </c>
      <c r="FUL29" s="27"/>
      <c r="FUM29" s="29"/>
      <c r="FUN29" s="43"/>
      <c r="FUO29" s="29" t="s">
        <v>635</v>
      </c>
      <c r="FUP29" s="27"/>
      <c r="FUQ29" s="29"/>
      <c r="FUR29" s="43"/>
      <c r="FUS29" s="29" t="s">
        <v>635</v>
      </c>
      <c r="FUT29" s="27"/>
      <c r="FUU29" s="29"/>
      <c r="FUV29" s="43"/>
      <c r="FUW29" s="29" t="s">
        <v>635</v>
      </c>
      <c r="FUX29" s="27"/>
      <c r="FUY29" s="29"/>
      <c r="FUZ29" s="43"/>
      <c r="FVA29" s="29" t="s">
        <v>635</v>
      </c>
      <c r="FVB29" s="27"/>
      <c r="FVC29" s="29"/>
      <c r="FVD29" s="43"/>
      <c r="FVE29" s="29" t="s">
        <v>635</v>
      </c>
      <c r="FVF29" s="27"/>
      <c r="FVG29" s="29"/>
      <c r="FVH29" s="43"/>
      <c r="FVI29" s="29" t="s">
        <v>635</v>
      </c>
      <c r="FVJ29" s="27"/>
      <c r="FVK29" s="29"/>
      <c r="FVL29" s="43"/>
      <c r="FVM29" s="29" t="s">
        <v>635</v>
      </c>
      <c r="FVN29" s="27"/>
      <c r="FVO29" s="29"/>
      <c r="FVP29" s="43"/>
      <c r="FVQ29" s="29" t="s">
        <v>635</v>
      </c>
      <c r="FVR29" s="27"/>
      <c r="FVS29" s="29"/>
      <c r="FVT29" s="43"/>
      <c r="FVU29" s="29" t="s">
        <v>635</v>
      </c>
      <c r="FVV29" s="27"/>
      <c r="FVW29" s="29"/>
      <c r="FVX29" s="43"/>
      <c r="FVY29" s="29" t="s">
        <v>635</v>
      </c>
      <c r="FVZ29" s="27"/>
      <c r="FWA29" s="29"/>
      <c r="FWB29" s="43"/>
      <c r="FWC29" s="29" t="s">
        <v>635</v>
      </c>
      <c r="FWD29" s="27"/>
      <c r="FWE29" s="29"/>
      <c r="FWF29" s="43"/>
      <c r="FWG29" s="29" t="s">
        <v>635</v>
      </c>
      <c r="FWH29" s="27"/>
      <c r="FWI29" s="29"/>
      <c r="FWJ29" s="43"/>
      <c r="FWK29" s="29" t="s">
        <v>635</v>
      </c>
      <c r="FWL29" s="27"/>
      <c r="FWM29" s="29"/>
      <c r="FWN29" s="43"/>
      <c r="FWO29" s="29" t="s">
        <v>635</v>
      </c>
      <c r="FWP29" s="27"/>
      <c r="FWQ29" s="29"/>
      <c r="FWR29" s="43"/>
      <c r="FWS29" s="29" t="s">
        <v>635</v>
      </c>
      <c r="FWT29" s="27"/>
      <c r="FWU29" s="29"/>
      <c r="FWV29" s="43"/>
      <c r="FWW29" s="29" t="s">
        <v>635</v>
      </c>
      <c r="FWX29" s="27"/>
      <c r="FWY29" s="29"/>
      <c r="FWZ29" s="43"/>
      <c r="FXA29" s="29" t="s">
        <v>635</v>
      </c>
      <c r="FXB29" s="27"/>
      <c r="FXC29" s="29"/>
      <c r="FXD29" s="43"/>
      <c r="FXE29" s="29" t="s">
        <v>635</v>
      </c>
      <c r="FXF29" s="27"/>
      <c r="FXG29" s="29"/>
      <c r="FXH29" s="43"/>
      <c r="FXI29" s="29" t="s">
        <v>635</v>
      </c>
      <c r="FXJ29" s="27"/>
      <c r="FXK29" s="29"/>
      <c r="FXL29" s="43"/>
      <c r="FXM29" s="29" t="s">
        <v>635</v>
      </c>
      <c r="FXN29" s="27"/>
      <c r="FXO29" s="29"/>
      <c r="FXP29" s="43"/>
      <c r="FXQ29" s="29" t="s">
        <v>635</v>
      </c>
      <c r="FXR29" s="27"/>
      <c r="FXS29" s="29"/>
      <c r="FXT29" s="43"/>
      <c r="FXU29" s="29" t="s">
        <v>635</v>
      </c>
      <c r="FXV29" s="27"/>
      <c r="FXW29" s="29"/>
      <c r="FXX29" s="43"/>
      <c r="FXY29" s="29" t="s">
        <v>635</v>
      </c>
      <c r="FXZ29" s="27"/>
      <c r="FYA29" s="29"/>
      <c r="FYB29" s="43"/>
      <c r="FYC29" s="29" t="s">
        <v>635</v>
      </c>
      <c r="FYD29" s="27"/>
      <c r="FYE29" s="29"/>
      <c r="FYF29" s="43"/>
      <c r="FYG29" s="29" t="s">
        <v>635</v>
      </c>
      <c r="FYH29" s="27"/>
      <c r="FYI29" s="29"/>
      <c r="FYJ29" s="43"/>
      <c r="FYK29" s="29" t="s">
        <v>635</v>
      </c>
      <c r="FYL29" s="27"/>
      <c r="FYM29" s="29"/>
      <c r="FYN29" s="43"/>
      <c r="FYO29" s="29" t="s">
        <v>635</v>
      </c>
      <c r="FYP29" s="27"/>
      <c r="FYQ29" s="29"/>
      <c r="FYR29" s="43"/>
      <c r="FYS29" s="29" t="s">
        <v>635</v>
      </c>
      <c r="FYT29" s="27"/>
      <c r="FYU29" s="29"/>
      <c r="FYV29" s="43"/>
      <c r="FYW29" s="29" t="s">
        <v>635</v>
      </c>
      <c r="FYX29" s="27"/>
      <c r="FYY29" s="29"/>
      <c r="FYZ29" s="43"/>
      <c r="FZA29" s="29" t="s">
        <v>635</v>
      </c>
      <c r="FZB29" s="27"/>
      <c r="FZC29" s="29"/>
      <c r="FZD29" s="43"/>
      <c r="FZE29" s="29" t="s">
        <v>635</v>
      </c>
      <c r="FZF29" s="27"/>
      <c r="FZG29" s="29"/>
      <c r="FZH29" s="43"/>
      <c r="FZI29" s="29" t="s">
        <v>635</v>
      </c>
      <c r="FZJ29" s="27"/>
      <c r="FZK29" s="29"/>
      <c r="FZL29" s="43"/>
      <c r="FZM29" s="29" t="s">
        <v>635</v>
      </c>
      <c r="FZN29" s="27"/>
      <c r="FZO29" s="29"/>
      <c r="FZP29" s="43"/>
      <c r="FZQ29" s="29" t="s">
        <v>635</v>
      </c>
      <c r="FZR29" s="27"/>
      <c r="FZS29" s="29"/>
      <c r="FZT29" s="43"/>
      <c r="FZU29" s="29" t="s">
        <v>635</v>
      </c>
      <c r="FZV29" s="27"/>
      <c r="FZW29" s="29"/>
      <c r="FZX29" s="43"/>
      <c r="FZY29" s="29" t="s">
        <v>635</v>
      </c>
      <c r="FZZ29" s="27"/>
      <c r="GAA29" s="29"/>
      <c r="GAB29" s="43"/>
      <c r="GAC29" s="29" t="s">
        <v>635</v>
      </c>
      <c r="GAD29" s="27"/>
      <c r="GAE29" s="29"/>
      <c r="GAF29" s="43"/>
      <c r="GAG29" s="29" t="s">
        <v>635</v>
      </c>
      <c r="GAH29" s="27"/>
      <c r="GAI29" s="29"/>
      <c r="GAJ29" s="43"/>
      <c r="GAK29" s="29" t="s">
        <v>635</v>
      </c>
      <c r="GAL29" s="27"/>
      <c r="GAM29" s="29"/>
      <c r="GAN29" s="43"/>
      <c r="GAO29" s="29" t="s">
        <v>635</v>
      </c>
      <c r="GAP29" s="27"/>
      <c r="GAQ29" s="29"/>
      <c r="GAR29" s="43"/>
      <c r="GAS29" s="29" t="s">
        <v>635</v>
      </c>
      <c r="GAT29" s="27"/>
      <c r="GAU29" s="29"/>
      <c r="GAV29" s="43"/>
      <c r="GAW29" s="29" t="s">
        <v>635</v>
      </c>
      <c r="GAX29" s="27"/>
      <c r="GAY29" s="29"/>
      <c r="GAZ29" s="43"/>
      <c r="GBA29" s="29" t="s">
        <v>635</v>
      </c>
      <c r="GBB29" s="27"/>
      <c r="GBC29" s="29"/>
      <c r="GBD29" s="43"/>
      <c r="GBE29" s="29" t="s">
        <v>635</v>
      </c>
      <c r="GBF29" s="27"/>
      <c r="GBG29" s="29"/>
      <c r="GBH29" s="43"/>
      <c r="GBI29" s="29" t="s">
        <v>635</v>
      </c>
      <c r="GBJ29" s="27"/>
      <c r="GBK29" s="29"/>
      <c r="GBL29" s="43"/>
      <c r="GBM29" s="29" t="s">
        <v>635</v>
      </c>
      <c r="GBN29" s="27"/>
      <c r="GBO29" s="29"/>
      <c r="GBP29" s="43"/>
      <c r="GBQ29" s="29" t="s">
        <v>635</v>
      </c>
      <c r="GBR29" s="27"/>
      <c r="GBS29" s="29"/>
      <c r="GBT29" s="43"/>
      <c r="GBU29" s="29" t="s">
        <v>635</v>
      </c>
      <c r="GBV29" s="27"/>
      <c r="GBW29" s="29"/>
      <c r="GBX29" s="43"/>
      <c r="GBY29" s="29" t="s">
        <v>635</v>
      </c>
      <c r="GBZ29" s="27"/>
      <c r="GCA29" s="29"/>
      <c r="GCB29" s="43"/>
      <c r="GCC29" s="29" t="s">
        <v>635</v>
      </c>
      <c r="GCD29" s="27"/>
      <c r="GCE29" s="29"/>
      <c r="GCF29" s="43"/>
      <c r="GCG29" s="29" t="s">
        <v>635</v>
      </c>
      <c r="GCH29" s="27"/>
      <c r="GCI29" s="29"/>
      <c r="GCJ29" s="43"/>
      <c r="GCK29" s="29" t="s">
        <v>635</v>
      </c>
      <c r="GCL29" s="27"/>
      <c r="GCM29" s="29"/>
      <c r="GCN29" s="43"/>
      <c r="GCO29" s="29" t="s">
        <v>635</v>
      </c>
      <c r="GCP29" s="27"/>
      <c r="GCQ29" s="29"/>
      <c r="GCR29" s="43"/>
      <c r="GCS29" s="29" t="s">
        <v>635</v>
      </c>
      <c r="GCT29" s="27"/>
      <c r="GCU29" s="29"/>
      <c r="GCV29" s="43"/>
      <c r="GCW29" s="29" t="s">
        <v>635</v>
      </c>
      <c r="GCX29" s="27"/>
      <c r="GCY29" s="29"/>
      <c r="GCZ29" s="43"/>
      <c r="GDA29" s="29" t="s">
        <v>635</v>
      </c>
      <c r="GDB29" s="27"/>
      <c r="GDC29" s="29"/>
      <c r="GDD29" s="43"/>
      <c r="GDE29" s="29" t="s">
        <v>635</v>
      </c>
      <c r="GDF29" s="27"/>
      <c r="GDG29" s="29"/>
      <c r="GDH29" s="43"/>
      <c r="GDI29" s="29" t="s">
        <v>635</v>
      </c>
      <c r="GDJ29" s="27"/>
      <c r="GDK29" s="29"/>
      <c r="GDL29" s="43"/>
      <c r="GDM29" s="29" t="s">
        <v>635</v>
      </c>
      <c r="GDN29" s="27"/>
      <c r="GDO29" s="29"/>
      <c r="GDP29" s="43"/>
      <c r="GDQ29" s="29" t="s">
        <v>635</v>
      </c>
      <c r="GDR29" s="27"/>
      <c r="GDS29" s="29"/>
      <c r="GDT29" s="43"/>
      <c r="GDU29" s="29" t="s">
        <v>635</v>
      </c>
      <c r="GDV29" s="27"/>
      <c r="GDW29" s="29"/>
      <c r="GDX29" s="43"/>
      <c r="GDY29" s="29" t="s">
        <v>635</v>
      </c>
      <c r="GDZ29" s="27"/>
      <c r="GEA29" s="29"/>
      <c r="GEB29" s="43"/>
      <c r="GEC29" s="29" t="s">
        <v>635</v>
      </c>
      <c r="GED29" s="27"/>
      <c r="GEE29" s="29"/>
      <c r="GEF29" s="43"/>
      <c r="GEG29" s="29" t="s">
        <v>635</v>
      </c>
      <c r="GEH29" s="27"/>
      <c r="GEI29" s="29"/>
      <c r="GEJ29" s="43"/>
      <c r="GEK29" s="29" t="s">
        <v>635</v>
      </c>
      <c r="GEL29" s="27"/>
      <c r="GEM29" s="29"/>
      <c r="GEN29" s="43"/>
      <c r="GEO29" s="29" t="s">
        <v>635</v>
      </c>
      <c r="GEP29" s="27"/>
      <c r="GEQ29" s="29"/>
      <c r="GER29" s="43"/>
      <c r="GES29" s="29" t="s">
        <v>635</v>
      </c>
      <c r="GET29" s="27"/>
      <c r="GEU29" s="29"/>
      <c r="GEV29" s="43"/>
      <c r="GEW29" s="29" t="s">
        <v>635</v>
      </c>
      <c r="GEX29" s="27"/>
      <c r="GEY29" s="29"/>
      <c r="GEZ29" s="43"/>
      <c r="GFA29" s="29" t="s">
        <v>635</v>
      </c>
      <c r="GFB29" s="27"/>
      <c r="GFC29" s="29"/>
      <c r="GFD29" s="43"/>
      <c r="GFE29" s="29" t="s">
        <v>635</v>
      </c>
      <c r="GFF29" s="27"/>
      <c r="GFG29" s="29"/>
      <c r="GFH29" s="43"/>
      <c r="GFI29" s="29" t="s">
        <v>635</v>
      </c>
      <c r="GFJ29" s="27"/>
      <c r="GFK29" s="29"/>
      <c r="GFL29" s="43"/>
      <c r="GFM29" s="29" t="s">
        <v>635</v>
      </c>
      <c r="GFN29" s="27"/>
      <c r="GFO29" s="29"/>
      <c r="GFP29" s="43"/>
      <c r="GFQ29" s="29" t="s">
        <v>635</v>
      </c>
      <c r="GFR29" s="27"/>
      <c r="GFS29" s="29"/>
      <c r="GFT29" s="43"/>
      <c r="GFU29" s="29" t="s">
        <v>635</v>
      </c>
      <c r="GFV29" s="27"/>
      <c r="GFW29" s="29"/>
      <c r="GFX29" s="43"/>
      <c r="GFY29" s="29" t="s">
        <v>635</v>
      </c>
      <c r="GFZ29" s="27"/>
      <c r="GGA29" s="29"/>
      <c r="GGB29" s="43"/>
      <c r="GGC29" s="29" t="s">
        <v>635</v>
      </c>
      <c r="GGD29" s="27"/>
      <c r="GGE29" s="29"/>
      <c r="GGF29" s="43"/>
      <c r="GGG29" s="29" t="s">
        <v>635</v>
      </c>
      <c r="GGH29" s="27"/>
      <c r="GGI29" s="29"/>
      <c r="GGJ29" s="43"/>
      <c r="GGK29" s="29" t="s">
        <v>635</v>
      </c>
      <c r="GGL29" s="27"/>
      <c r="GGM29" s="29"/>
      <c r="GGN29" s="43"/>
      <c r="GGO29" s="29" t="s">
        <v>635</v>
      </c>
      <c r="GGP29" s="27"/>
      <c r="GGQ29" s="29"/>
      <c r="GGR29" s="43"/>
      <c r="GGS29" s="29" t="s">
        <v>635</v>
      </c>
      <c r="GGT29" s="27"/>
      <c r="GGU29" s="29"/>
      <c r="GGV29" s="43"/>
      <c r="GGW29" s="29" t="s">
        <v>635</v>
      </c>
      <c r="GGX29" s="27"/>
      <c r="GGY29" s="29"/>
      <c r="GGZ29" s="43"/>
      <c r="GHA29" s="29" t="s">
        <v>635</v>
      </c>
      <c r="GHB29" s="27"/>
      <c r="GHC29" s="29"/>
      <c r="GHD29" s="43"/>
      <c r="GHE29" s="29" t="s">
        <v>635</v>
      </c>
      <c r="GHF29" s="27"/>
      <c r="GHG29" s="29"/>
      <c r="GHH29" s="43"/>
      <c r="GHI29" s="29" t="s">
        <v>635</v>
      </c>
      <c r="GHJ29" s="27"/>
      <c r="GHK29" s="29"/>
      <c r="GHL29" s="43"/>
      <c r="GHM29" s="29" t="s">
        <v>635</v>
      </c>
      <c r="GHN29" s="27"/>
      <c r="GHO29" s="29"/>
      <c r="GHP29" s="43"/>
      <c r="GHQ29" s="29" t="s">
        <v>635</v>
      </c>
      <c r="GHR29" s="27"/>
      <c r="GHS29" s="29"/>
      <c r="GHT29" s="43"/>
      <c r="GHU29" s="29" t="s">
        <v>635</v>
      </c>
      <c r="GHV29" s="27"/>
      <c r="GHW29" s="29"/>
      <c r="GHX29" s="43"/>
      <c r="GHY29" s="29" t="s">
        <v>635</v>
      </c>
      <c r="GHZ29" s="27"/>
      <c r="GIA29" s="29"/>
      <c r="GIB29" s="43"/>
      <c r="GIC29" s="29" t="s">
        <v>635</v>
      </c>
      <c r="GID29" s="27"/>
      <c r="GIE29" s="29"/>
      <c r="GIF29" s="43"/>
      <c r="GIG29" s="29" t="s">
        <v>635</v>
      </c>
      <c r="GIH29" s="27"/>
      <c r="GII29" s="29"/>
      <c r="GIJ29" s="43"/>
      <c r="GIK29" s="29" t="s">
        <v>635</v>
      </c>
      <c r="GIL29" s="27"/>
      <c r="GIM29" s="29"/>
      <c r="GIN29" s="43"/>
      <c r="GIO29" s="29" t="s">
        <v>635</v>
      </c>
      <c r="GIP29" s="27"/>
      <c r="GIQ29" s="29"/>
      <c r="GIR29" s="43"/>
      <c r="GIS29" s="29" t="s">
        <v>635</v>
      </c>
      <c r="GIT29" s="27"/>
      <c r="GIU29" s="29"/>
      <c r="GIV29" s="43"/>
      <c r="GIW29" s="29" t="s">
        <v>635</v>
      </c>
      <c r="GIX29" s="27"/>
      <c r="GIY29" s="29"/>
      <c r="GIZ29" s="43"/>
      <c r="GJA29" s="29" t="s">
        <v>635</v>
      </c>
      <c r="GJB29" s="27"/>
      <c r="GJC29" s="29"/>
      <c r="GJD29" s="43"/>
      <c r="GJE29" s="29" t="s">
        <v>635</v>
      </c>
      <c r="GJF29" s="27"/>
      <c r="GJG29" s="29"/>
      <c r="GJH29" s="43"/>
      <c r="GJI29" s="29" t="s">
        <v>635</v>
      </c>
      <c r="GJJ29" s="27"/>
      <c r="GJK29" s="29"/>
      <c r="GJL29" s="43"/>
      <c r="GJM29" s="29" t="s">
        <v>635</v>
      </c>
      <c r="GJN29" s="27"/>
      <c r="GJO29" s="29"/>
      <c r="GJP29" s="43"/>
      <c r="GJQ29" s="29" t="s">
        <v>635</v>
      </c>
      <c r="GJR29" s="27"/>
      <c r="GJS29" s="29"/>
      <c r="GJT29" s="43"/>
      <c r="GJU29" s="29" t="s">
        <v>635</v>
      </c>
      <c r="GJV29" s="27"/>
      <c r="GJW29" s="29"/>
      <c r="GJX29" s="43"/>
      <c r="GJY29" s="29" t="s">
        <v>635</v>
      </c>
      <c r="GJZ29" s="27"/>
      <c r="GKA29" s="29"/>
      <c r="GKB29" s="43"/>
      <c r="GKC29" s="29" t="s">
        <v>635</v>
      </c>
      <c r="GKD29" s="27"/>
      <c r="GKE29" s="29"/>
      <c r="GKF29" s="43"/>
      <c r="GKG29" s="29" t="s">
        <v>635</v>
      </c>
      <c r="GKH29" s="27"/>
      <c r="GKI29" s="29"/>
      <c r="GKJ29" s="43"/>
      <c r="GKK29" s="29" t="s">
        <v>635</v>
      </c>
      <c r="GKL29" s="27"/>
      <c r="GKM29" s="29"/>
      <c r="GKN29" s="43"/>
      <c r="GKO29" s="29" t="s">
        <v>635</v>
      </c>
      <c r="GKP29" s="27"/>
      <c r="GKQ29" s="29"/>
      <c r="GKR29" s="43"/>
      <c r="GKS29" s="29" t="s">
        <v>635</v>
      </c>
      <c r="GKT29" s="27"/>
      <c r="GKU29" s="29"/>
      <c r="GKV29" s="43"/>
      <c r="GKW29" s="29" t="s">
        <v>635</v>
      </c>
      <c r="GKX29" s="27"/>
      <c r="GKY29" s="29"/>
      <c r="GKZ29" s="43"/>
      <c r="GLA29" s="29" t="s">
        <v>635</v>
      </c>
      <c r="GLB29" s="27"/>
      <c r="GLC29" s="29"/>
      <c r="GLD29" s="43"/>
      <c r="GLE29" s="29" t="s">
        <v>635</v>
      </c>
      <c r="GLF29" s="27"/>
      <c r="GLG29" s="29"/>
      <c r="GLH29" s="43"/>
      <c r="GLI29" s="29" t="s">
        <v>635</v>
      </c>
      <c r="GLJ29" s="27"/>
      <c r="GLK29" s="29"/>
      <c r="GLL29" s="43"/>
      <c r="GLM29" s="29" t="s">
        <v>635</v>
      </c>
      <c r="GLN29" s="27"/>
      <c r="GLO29" s="29"/>
      <c r="GLP29" s="43"/>
      <c r="GLQ29" s="29" t="s">
        <v>635</v>
      </c>
      <c r="GLR29" s="27"/>
      <c r="GLS29" s="29"/>
      <c r="GLT29" s="43"/>
      <c r="GLU29" s="29" t="s">
        <v>635</v>
      </c>
      <c r="GLV29" s="27"/>
      <c r="GLW29" s="29"/>
      <c r="GLX29" s="43"/>
      <c r="GLY29" s="29" t="s">
        <v>635</v>
      </c>
      <c r="GLZ29" s="27"/>
      <c r="GMA29" s="29"/>
      <c r="GMB29" s="43"/>
      <c r="GMC29" s="29" t="s">
        <v>635</v>
      </c>
      <c r="GMD29" s="27"/>
      <c r="GME29" s="29"/>
      <c r="GMF29" s="43"/>
      <c r="GMG29" s="29" t="s">
        <v>635</v>
      </c>
      <c r="GMH29" s="27"/>
      <c r="GMI29" s="29"/>
      <c r="GMJ29" s="43"/>
      <c r="GMK29" s="29" t="s">
        <v>635</v>
      </c>
      <c r="GML29" s="27"/>
      <c r="GMM29" s="29"/>
      <c r="GMN29" s="43"/>
      <c r="GMO29" s="29" t="s">
        <v>635</v>
      </c>
      <c r="GMP29" s="27"/>
      <c r="GMQ29" s="29"/>
      <c r="GMR29" s="43"/>
      <c r="GMS29" s="29" t="s">
        <v>635</v>
      </c>
      <c r="GMT29" s="27"/>
      <c r="GMU29" s="29"/>
      <c r="GMV29" s="43"/>
      <c r="GMW29" s="29" t="s">
        <v>635</v>
      </c>
      <c r="GMX29" s="27"/>
      <c r="GMY29" s="29"/>
      <c r="GMZ29" s="43"/>
      <c r="GNA29" s="29" t="s">
        <v>635</v>
      </c>
      <c r="GNB29" s="27"/>
      <c r="GNC29" s="29"/>
      <c r="GND29" s="43"/>
      <c r="GNE29" s="29" t="s">
        <v>635</v>
      </c>
      <c r="GNF29" s="27"/>
      <c r="GNG29" s="29"/>
      <c r="GNH29" s="43"/>
      <c r="GNI29" s="29" t="s">
        <v>635</v>
      </c>
      <c r="GNJ29" s="27"/>
      <c r="GNK29" s="29"/>
      <c r="GNL29" s="43"/>
      <c r="GNM29" s="29" t="s">
        <v>635</v>
      </c>
      <c r="GNN29" s="27"/>
      <c r="GNO29" s="29"/>
      <c r="GNP29" s="43"/>
      <c r="GNQ29" s="29" t="s">
        <v>635</v>
      </c>
      <c r="GNR29" s="27"/>
      <c r="GNS29" s="29"/>
      <c r="GNT29" s="43"/>
      <c r="GNU29" s="29" t="s">
        <v>635</v>
      </c>
      <c r="GNV29" s="27"/>
      <c r="GNW29" s="29"/>
      <c r="GNX29" s="43"/>
      <c r="GNY29" s="29" t="s">
        <v>635</v>
      </c>
      <c r="GNZ29" s="27"/>
      <c r="GOA29" s="29"/>
      <c r="GOB29" s="43"/>
      <c r="GOC29" s="29" t="s">
        <v>635</v>
      </c>
      <c r="GOD29" s="27"/>
      <c r="GOE29" s="29"/>
      <c r="GOF29" s="43"/>
      <c r="GOG29" s="29" t="s">
        <v>635</v>
      </c>
      <c r="GOH29" s="27"/>
      <c r="GOI29" s="29"/>
      <c r="GOJ29" s="43"/>
      <c r="GOK29" s="29" t="s">
        <v>635</v>
      </c>
      <c r="GOL29" s="27"/>
      <c r="GOM29" s="29"/>
      <c r="GON29" s="43"/>
      <c r="GOO29" s="29" t="s">
        <v>635</v>
      </c>
      <c r="GOP29" s="27"/>
      <c r="GOQ29" s="29"/>
      <c r="GOR29" s="43"/>
      <c r="GOS29" s="29" t="s">
        <v>635</v>
      </c>
      <c r="GOT29" s="27"/>
      <c r="GOU29" s="29"/>
      <c r="GOV29" s="43"/>
      <c r="GOW29" s="29" t="s">
        <v>635</v>
      </c>
      <c r="GOX29" s="27"/>
      <c r="GOY29" s="29"/>
      <c r="GOZ29" s="43"/>
      <c r="GPA29" s="29" t="s">
        <v>635</v>
      </c>
      <c r="GPB29" s="27"/>
      <c r="GPC29" s="29"/>
      <c r="GPD29" s="43"/>
      <c r="GPE29" s="29" t="s">
        <v>635</v>
      </c>
      <c r="GPF29" s="27"/>
      <c r="GPG29" s="29"/>
      <c r="GPH29" s="43"/>
      <c r="GPI29" s="29" t="s">
        <v>635</v>
      </c>
      <c r="GPJ29" s="27"/>
      <c r="GPK29" s="29"/>
      <c r="GPL29" s="43"/>
      <c r="GPM29" s="29" t="s">
        <v>635</v>
      </c>
      <c r="GPN29" s="27"/>
      <c r="GPO29" s="29"/>
      <c r="GPP29" s="43"/>
      <c r="GPQ29" s="29" t="s">
        <v>635</v>
      </c>
      <c r="GPR29" s="27"/>
      <c r="GPS29" s="29"/>
      <c r="GPT29" s="43"/>
      <c r="GPU29" s="29" t="s">
        <v>635</v>
      </c>
      <c r="GPV29" s="27"/>
      <c r="GPW29" s="29"/>
      <c r="GPX29" s="43"/>
      <c r="GPY29" s="29" t="s">
        <v>635</v>
      </c>
      <c r="GPZ29" s="27"/>
      <c r="GQA29" s="29"/>
      <c r="GQB29" s="43"/>
      <c r="GQC29" s="29" t="s">
        <v>635</v>
      </c>
      <c r="GQD29" s="27"/>
      <c r="GQE29" s="29"/>
      <c r="GQF29" s="43"/>
      <c r="GQG29" s="29" t="s">
        <v>635</v>
      </c>
      <c r="GQH29" s="27"/>
      <c r="GQI29" s="29"/>
      <c r="GQJ29" s="43"/>
      <c r="GQK29" s="29" t="s">
        <v>635</v>
      </c>
      <c r="GQL29" s="27"/>
      <c r="GQM29" s="29"/>
      <c r="GQN29" s="43"/>
      <c r="GQO29" s="29" t="s">
        <v>635</v>
      </c>
      <c r="GQP29" s="27"/>
      <c r="GQQ29" s="29"/>
      <c r="GQR29" s="43"/>
      <c r="GQS29" s="29" t="s">
        <v>635</v>
      </c>
      <c r="GQT29" s="27"/>
      <c r="GQU29" s="29"/>
      <c r="GQV29" s="43"/>
      <c r="GQW29" s="29" t="s">
        <v>635</v>
      </c>
      <c r="GQX29" s="27"/>
      <c r="GQY29" s="29"/>
      <c r="GQZ29" s="43"/>
      <c r="GRA29" s="29" t="s">
        <v>635</v>
      </c>
      <c r="GRB29" s="27"/>
      <c r="GRC29" s="29"/>
      <c r="GRD29" s="43"/>
      <c r="GRE29" s="29" t="s">
        <v>635</v>
      </c>
      <c r="GRF29" s="27"/>
      <c r="GRG29" s="29"/>
      <c r="GRH29" s="43"/>
      <c r="GRI29" s="29" t="s">
        <v>635</v>
      </c>
      <c r="GRJ29" s="27"/>
      <c r="GRK29" s="29"/>
      <c r="GRL29" s="43"/>
      <c r="GRM29" s="29" t="s">
        <v>635</v>
      </c>
      <c r="GRN29" s="27"/>
      <c r="GRO29" s="29"/>
      <c r="GRP29" s="43"/>
      <c r="GRQ29" s="29" t="s">
        <v>635</v>
      </c>
      <c r="GRR29" s="27"/>
      <c r="GRS29" s="29"/>
      <c r="GRT29" s="43"/>
      <c r="GRU29" s="29" t="s">
        <v>635</v>
      </c>
      <c r="GRV29" s="27"/>
      <c r="GRW29" s="29"/>
      <c r="GRX29" s="43"/>
      <c r="GRY29" s="29" t="s">
        <v>635</v>
      </c>
      <c r="GRZ29" s="27"/>
      <c r="GSA29" s="29"/>
      <c r="GSB29" s="43"/>
      <c r="GSC29" s="29" t="s">
        <v>635</v>
      </c>
      <c r="GSD29" s="27"/>
      <c r="GSE29" s="29"/>
      <c r="GSF29" s="43"/>
      <c r="GSG29" s="29" t="s">
        <v>635</v>
      </c>
      <c r="GSH29" s="27"/>
      <c r="GSI29" s="29"/>
      <c r="GSJ29" s="43"/>
      <c r="GSK29" s="29" t="s">
        <v>635</v>
      </c>
      <c r="GSL29" s="27"/>
      <c r="GSM29" s="29"/>
      <c r="GSN29" s="43"/>
      <c r="GSO29" s="29" t="s">
        <v>635</v>
      </c>
      <c r="GSP29" s="27"/>
      <c r="GSQ29" s="29"/>
      <c r="GSR29" s="43"/>
      <c r="GSS29" s="29" t="s">
        <v>635</v>
      </c>
      <c r="GST29" s="27"/>
      <c r="GSU29" s="29"/>
      <c r="GSV29" s="43"/>
      <c r="GSW29" s="29" t="s">
        <v>635</v>
      </c>
      <c r="GSX29" s="27"/>
      <c r="GSY29" s="29"/>
      <c r="GSZ29" s="43"/>
      <c r="GTA29" s="29" t="s">
        <v>635</v>
      </c>
      <c r="GTB29" s="27"/>
      <c r="GTC29" s="29"/>
      <c r="GTD29" s="43"/>
      <c r="GTE29" s="29" t="s">
        <v>635</v>
      </c>
      <c r="GTF29" s="27"/>
      <c r="GTG29" s="29"/>
      <c r="GTH29" s="43"/>
      <c r="GTI29" s="29" t="s">
        <v>635</v>
      </c>
      <c r="GTJ29" s="27"/>
      <c r="GTK29" s="29"/>
      <c r="GTL29" s="43"/>
      <c r="GTM29" s="29" t="s">
        <v>635</v>
      </c>
      <c r="GTN29" s="27"/>
      <c r="GTO29" s="29"/>
      <c r="GTP29" s="43"/>
      <c r="GTQ29" s="29" t="s">
        <v>635</v>
      </c>
      <c r="GTR29" s="27"/>
      <c r="GTS29" s="29"/>
      <c r="GTT29" s="43"/>
      <c r="GTU29" s="29" t="s">
        <v>635</v>
      </c>
      <c r="GTV29" s="27"/>
      <c r="GTW29" s="29"/>
      <c r="GTX29" s="43"/>
      <c r="GTY29" s="29" t="s">
        <v>635</v>
      </c>
      <c r="GTZ29" s="27"/>
      <c r="GUA29" s="29"/>
      <c r="GUB29" s="43"/>
      <c r="GUC29" s="29" t="s">
        <v>635</v>
      </c>
      <c r="GUD29" s="27"/>
      <c r="GUE29" s="29"/>
      <c r="GUF29" s="43"/>
      <c r="GUG29" s="29" t="s">
        <v>635</v>
      </c>
      <c r="GUH29" s="27"/>
      <c r="GUI29" s="29"/>
      <c r="GUJ29" s="43"/>
      <c r="GUK29" s="29" t="s">
        <v>635</v>
      </c>
      <c r="GUL29" s="27"/>
      <c r="GUM29" s="29"/>
      <c r="GUN29" s="43"/>
      <c r="GUO29" s="29" t="s">
        <v>635</v>
      </c>
      <c r="GUP29" s="27"/>
      <c r="GUQ29" s="29"/>
      <c r="GUR29" s="43"/>
      <c r="GUS29" s="29" t="s">
        <v>635</v>
      </c>
      <c r="GUT29" s="27"/>
      <c r="GUU29" s="29"/>
      <c r="GUV29" s="43"/>
      <c r="GUW29" s="29" t="s">
        <v>635</v>
      </c>
      <c r="GUX29" s="27"/>
      <c r="GUY29" s="29"/>
      <c r="GUZ29" s="43"/>
      <c r="GVA29" s="29" t="s">
        <v>635</v>
      </c>
      <c r="GVB29" s="27"/>
      <c r="GVC29" s="29"/>
      <c r="GVD29" s="43"/>
      <c r="GVE29" s="29" t="s">
        <v>635</v>
      </c>
      <c r="GVF29" s="27"/>
      <c r="GVG29" s="29"/>
      <c r="GVH29" s="43"/>
      <c r="GVI29" s="29" t="s">
        <v>635</v>
      </c>
      <c r="GVJ29" s="27"/>
      <c r="GVK29" s="29"/>
      <c r="GVL29" s="43"/>
      <c r="GVM29" s="29" t="s">
        <v>635</v>
      </c>
      <c r="GVN29" s="27"/>
      <c r="GVO29" s="29"/>
      <c r="GVP29" s="43"/>
      <c r="GVQ29" s="29" t="s">
        <v>635</v>
      </c>
      <c r="GVR29" s="27"/>
      <c r="GVS29" s="29"/>
      <c r="GVT29" s="43"/>
      <c r="GVU29" s="29" t="s">
        <v>635</v>
      </c>
      <c r="GVV29" s="27"/>
      <c r="GVW29" s="29"/>
      <c r="GVX29" s="43"/>
      <c r="GVY29" s="29" t="s">
        <v>635</v>
      </c>
      <c r="GVZ29" s="27"/>
      <c r="GWA29" s="29"/>
      <c r="GWB29" s="43"/>
      <c r="GWC29" s="29" t="s">
        <v>635</v>
      </c>
      <c r="GWD29" s="27"/>
      <c r="GWE29" s="29"/>
      <c r="GWF29" s="43"/>
      <c r="GWG29" s="29" t="s">
        <v>635</v>
      </c>
      <c r="GWH29" s="27"/>
      <c r="GWI29" s="29"/>
      <c r="GWJ29" s="43"/>
      <c r="GWK29" s="29" t="s">
        <v>635</v>
      </c>
      <c r="GWL29" s="27"/>
      <c r="GWM29" s="29"/>
      <c r="GWN29" s="43"/>
      <c r="GWO29" s="29" t="s">
        <v>635</v>
      </c>
      <c r="GWP29" s="27"/>
      <c r="GWQ29" s="29"/>
      <c r="GWR29" s="43"/>
      <c r="GWS29" s="29" t="s">
        <v>635</v>
      </c>
      <c r="GWT29" s="27"/>
      <c r="GWU29" s="29"/>
      <c r="GWV29" s="43"/>
      <c r="GWW29" s="29" t="s">
        <v>635</v>
      </c>
      <c r="GWX29" s="27"/>
      <c r="GWY29" s="29"/>
      <c r="GWZ29" s="43"/>
      <c r="GXA29" s="29" t="s">
        <v>635</v>
      </c>
      <c r="GXB29" s="27"/>
      <c r="GXC29" s="29"/>
      <c r="GXD29" s="43"/>
      <c r="GXE29" s="29" t="s">
        <v>635</v>
      </c>
      <c r="GXF29" s="27"/>
      <c r="GXG29" s="29"/>
      <c r="GXH29" s="43"/>
      <c r="GXI29" s="29" t="s">
        <v>635</v>
      </c>
      <c r="GXJ29" s="27"/>
      <c r="GXK29" s="29"/>
      <c r="GXL29" s="43"/>
      <c r="GXM29" s="29" t="s">
        <v>635</v>
      </c>
      <c r="GXN29" s="27"/>
      <c r="GXO29" s="29"/>
      <c r="GXP29" s="43"/>
      <c r="GXQ29" s="29" t="s">
        <v>635</v>
      </c>
      <c r="GXR29" s="27"/>
      <c r="GXS29" s="29"/>
      <c r="GXT29" s="43"/>
      <c r="GXU29" s="29" t="s">
        <v>635</v>
      </c>
      <c r="GXV29" s="27"/>
      <c r="GXW29" s="29"/>
      <c r="GXX29" s="43"/>
      <c r="GXY29" s="29" t="s">
        <v>635</v>
      </c>
      <c r="GXZ29" s="27"/>
      <c r="GYA29" s="29"/>
      <c r="GYB29" s="43"/>
      <c r="GYC29" s="29" t="s">
        <v>635</v>
      </c>
      <c r="GYD29" s="27"/>
      <c r="GYE29" s="29"/>
      <c r="GYF29" s="43"/>
      <c r="GYG29" s="29" t="s">
        <v>635</v>
      </c>
      <c r="GYH29" s="27"/>
      <c r="GYI29" s="29"/>
      <c r="GYJ29" s="43"/>
      <c r="GYK29" s="29" t="s">
        <v>635</v>
      </c>
      <c r="GYL29" s="27"/>
      <c r="GYM29" s="29"/>
      <c r="GYN29" s="43"/>
      <c r="GYO29" s="29" t="s">
        <v>635</v>
      </c>
      <c r="GYP29" s="27"/>
      <c r="GYQ29" s="29"/>
      <c r="GYR29" s="43"/>
      <c r="GYS29" s="29" t="s">
        <v>635</v>
      </c>
      <c r="GYT29" s="27"/>
      <c r="GYU29" s="29"/>
      <c r="GYV29" s="43"/>
      <c r="GYW29" s="29" t="s">
        <v>635</v>
      </c>
      <c r="GYX29" s="27"/>
      <c r="GYY29" s="29"/>
      <c r="GYZ29" s="43"/>
      <c r="GZA29" s="29" t="s">
        <v>635</v>
      </c>
      <c r="GZB29" s="27"/>
      <c r="GZC29" s="29"/>
      <c r="GZD29" s="43"/>
      <c r="GZE29" s="29" t="s">
        <v>635</v>
      </c>
      <c r="GZF29" s="27"/>
      <c r="GZG29" s="29"/>
      <c r="GZH29" s="43"/>
      <c r="GZI29" s="29" t="s">
        <v>635</v>
      </c>
      <c r="GZJ29" s="27"/>
      <c r="GZK29" s="29"/>
      <c r="GZL29" s="43"/>
      <c r="GZM29" s="29" t="s">
        <v>635</v>
      </c>
      <c r="GZN29" s="27"/>
      <c r="GZO29" s="29"/>
      <c r="GZP29" s="43"/>
      <c r="GZQ29" s="29" t="s">
        <v>635</v>
      </c>
      <c r="GZR29" s="27"/>
      <c r="GZS29" s="29"/>
      <c r="GZT29" s="43"/>
      <c r="GZU29" s="29" t="s">
        <v>635</v>
      </c>
      <c r="GZV29" s="27"/>
      <c r="GZW29" s="29"/>
      <c r="GZX29" s="43"/>
      <c r="GZY29" s="29" t="s">
        <v>635</v>
      </c>
      <c r="GZZ29" s="27"/>
      <c r="HAA29" s="29"/>
      <c r="HAB29" s="43"/>
      <c r="HAC29" s="29" t="s">
        <v>635</v>
      </c>
      <c r="HAD29" s="27"/>
      <c r="HAE29" s="29"/>
      <c r="HAF29" s="43"/>
      <c r="HAG29" s="29" t="s">
        <v>635</v>
      </c>
      <c r="HAH29" s="27"/>
      <c r="HAI29" s="29"/>
      <c r="HAJ29" s="43"/>
      <c r="HAK29" s="29" t="s">
        <v>635</v>
      </c>
      <c r="HAL29" s="27"/>
      <c r="HAM29" s="29"/>
      <c r="HAN29" s="43"/>
      <c r="HAO29" s="29" t="s">
        <v>635</v>
      </c>
      <c r="HAP29" s="27"/>
      <c r="HAQ29" s="29"/>
      <c r="HAR29" s="43"/>
      <c r="HAS29" s="29" t="s">
        <v>635</v>
      </c>
      <c r="HAT29" s="27"/>
      <c r="HAU29" s="29"/>
      <c r="HAV29" s="43"/>
      <c r="HAW29" s="29" t="s">
        <v>635</v>
      </c>
      <c r="HAX29" s="27"/>
      <c r="HAY29" s="29"/>
      <c r="HAZ29" s="43"/>
      <c r="HBA29" s="29" t="s">
        <v>635</v>
      </c>
      <c r="HBB29" s="27"/>
      <c r="HBC29" s="29"/>
      <c r="HBD29" s="43"/>
      <c r="HBE29" s="29" t="s">
        <v>635</v>
      </c>
      <c r="HBF29" s="27"/>
      <c r="HBG29" s="29"/>
      <c r="HBH29" s="43"/>
      <c r="HBI29" s="29" t="s">
        <v>635</v>
      </c>
      <c r="HBJ29" s="27"/>
      <c r="HBK29" s="29"/>
      <c r="HBL29" s="43"/>
      <c r="HBM29" s="29" t="s">
        <v>635</v>
      </c>
      <c r="HBN29" s="27"/>
      <c r="HBO29" s="29"/>
      <c r="HBP29" s="43"/>
      <c r="HBQ29" s="29" t="s">
        <v>635</v>
      </c>
      <c r="HBR29" s="27"/>
      <c r="HBS29" s="29"/>
      <c r="HBT29" s="43"/>
      <c r="HBU29" s="29" t="s">
        <v>635</v>
      </c>
      <c r="HBV29" s="27"/>
      <c r="HBW29" s="29"/>
      <c r="HBX29" s="43"/>
      <c r="HBY29" s="29" t="s">
        <v>635</v>
      </c>
      <c r="HBZ29" s="27"/>
      <c r="HCA29" s="29"/>
      <c r="HCB29" s="43"/>
      <c r="HCC29" s="29" t="s">
        <v>635</v>
      </c>
      <c r="HCD29" s="27"/>
      <c r="HCE29" s="29"/>
      <c r="HCF29" s="43"/>
      <c r="HCG29" s="29" t="s">
        <v>635</v>
      </c>
      <c r="HCH29" s="27"/>
      <c r="HCI29" s="29"/>
      <c r="HCJ29" s="43"/>
      <c r="HCK29" s="29" t="s">
        <v>635</v>
      </c>
      <c r="HCL29" s="27"/>
      <c r="HCM29" s="29"/>
      <c r="HCN29" s="43"/>
      <c r="HCO29" s="29" t="s">
        <v>635</v>
      </c>
      <c r="HCP29" s="27"/>
      <c r="HCQ29" s="29"/>
      <c r="HCR29" s="43"/>
      <c r="HCS29" s="29" t="s">
        <v>635</v>
      </c>
      <c r="HCT29" s="27"/>
      <c r="HCU29" s="29"/>
      <c r="HCV29" s="43"/>
      <c r="HCW29" s="29" t="s">
        <v>635</v>
      </c>
      <c r="HCX29" s="27"/>
      <c r="HCY29" s="29"/>
      <c r="HCZ29" s="43"/>
      <c r="HDA29" s="29" t="s">
        <v>635</v>
      </c>
      <c r="HDB29" s="27"/>
      <c r="HDC29" s="29"/>
      <c r="HDD29" s="43"/>
      <c r="HDE29" s="29" t="s">
        <v>635</v>
      </c>
      <c r="HDF29" s="27"/>
      <c r="HDG29" s="29"/>
      <c r="HDH29" s="43"/>
      <c r="HDI29" s="29" t="s">
        <v>635</v>
      </c>
      <c r="HDJ29" s="27"/>
      <c r="HDK29" s="29"/>
      <c r="HDL29" s="43"/>
      <c r="HDM29" s="29" t="s">
        <v>635</v>
      </c>
      <c r="HDN29" s="27"/>
      <c r="HDO29" s="29"/>
      <c r="HDP29" s="43"/>
      <c r="HDQ29" s="29" t="s">
        <v>635</v>
      </c>
      <c r="HDR29" s="27"/>
      <c r="HDS29" s="29"/>
      <c r="HDT29" s="43"/>
      <c r="HDU29" s="29" t="s">
        <v>635</v>
      </c>
      <c r="HDV29" s="27"/>
      <c r="HDW29" s="29"/>
      <c r="HDX29" s="43"/>
      <c r="HDY29" s="29" t="s">
        <v>635</v>
      </c>
      <c r="HDZ29" s="27"/>
      <c r="HEA29" s="29"/>
      <c r="HEB29" s="43"/>
      <c r="HEC29" s="29" t="s">
        <v>635</v>
      </c>
      <c r="HED29" s="27"/>
      <c r="HEE29" s="29"/>
      <c r="HEF29" s="43"/>
      <c r="HEG29" s="29" t="s">
        <v>635</v>
      </c>
      <c r="HEH29" s="27"/>
      <c r="HEI29" s="29"/>
      <c r="HEJ29" s="43"/>
      <c r="HEK29" s="29" t="s">
        <v>635</v>
      </c>
      <c r="HEL29" s="27"/>
      <c r="HEM29" s="29"/>
      <c r="HEN29" s="43"/>
      <c r="HEO29" s="29" t="s">
        <v>635</v>
      </c>
      <c r="HEP29" s="27"/>
      <c r="HEQ29" s="29"/>
      <c r="HER29" s="43"/>
      <c r="HES29" s="29" t="s">
        <v>635</v>
      </c>
      <c r="HET29" s="27"/>
      <c r="HEU29" s="29"/>
      <c r="HEV29" s="43"/>
      <c r="HEW29" s="29" t="s">
        <v>635</v>
      </c>
      <c r="HEX29" s="27"/>
      <c r="HEY29" s="29"/>
      <c r="HEZ29" s="43"/>
      <c r="HFA29" s="29" t="s">
        <v>635</v>
      </c>
      <c r="HFB29" s="27"/>
      <c r="HFC29" s="29"/>
      <c r="HFD29" s="43"/>
      <c r="HFE29" s="29" t="s">
        <v>635</v>
      </c>
      <c r="HFF29" s="27"/>
      <c r="HFG29" s="29"/>
      <c r="HFH29" s="43"/>
      <c r="HFI29" s="29" t="s">
        <v>635</v>
      </c>
      <c r="HFJ29" s="27"/>
      <c r="HFK29" s="29"/>
      <c r="HFL29" s="43"/>
      <c r="HFM29" s="29" t="s">
        <v>635</v>
      </c>
      <c r="HFN29" s="27"/>
      <c r="HFO29" s="29"/>
      <c r="HFP29" s="43"/>
      <c r="HFQ29" s="29" t="s">
        <v>635</v>
      </c>
      <c r="HFR29" s="27"/>
      <c r="HFS29" s="29"/>
      <c r="HFT29" s="43"/>
      <c r="HFU29" s="29" t="s">
        <v>635</v>
      </c>
      <c r="HFV29" s="27"/>
      <c r="HFW29" s="29"/>
      <c r="HFX29" s="43"/>
      <c r="HFY29" s="29" t="s">
        <v>635</v>
      </c>
      <c r="HFZ29" s="27"/>
      <c r="HGA29" s="29"/>
      <c r="HGB29" s="43"/>
      <c r="HGC29" s="29" t="s">
        <v>635</v>
      </c>
      <c r="HGD29" s="27"/>
      <c r="HGE29" s="29"/>
      <c r="HGF29" s="43"/>
      <c r="HGG29" s="29" t="s">
        <v>635</v>
      </c>
      <c r="HGH29" s="27"/>
      <c r="HGI29" s="29"/>
      <c r="HGJ29" s="43"/>
      <c r="HGK29" s="29" t="s">
        <v>635</v>
      </c>
      <c r="HGL29" s="27"/>
      <c r="HGM29" s="29"/>
      <c r="HGN29" s="43"/>
      <c r="HGO29" s="29" t="s">
        <v>635</v>
      </c>
      <c r="HGP29" s="27"/>
      <c r="HGQ29" s="29"/>
      <c r="HGR29" s="43"/>
      <c r="HGS29" s="29" t="s">
        <v>635</v>
      </c>
      <c r="HGT29" s="27"/>
      <c r="HGU29" s="29"/>
      <c r="HGV29" s="43"/>
      <c r="HGW29" s="29" t="s">
        <v>635</v>
      </c>
      <c r="HGX29" s="27"/>
      <c r="HGY29" s="29"/>
      <c r="HGZ29" s="43"/>
      <c r="HHA29" s="29" t="s">
        <v>635</v>
      </c>
      <c r="HHB29" s="27"/>
      <c r="HHC29" s="29"/>
      <c r="HHD29" s="43"/>
      <c r="HHE29" s="29" t="s">
        <v>635</v>
      </c>
      <c r="HHF29" s="27"/>
      <c r="HHG29" s="29"/>
      <c r="HHH29" s="43"/>
      <c r="HHI29" s="29" t="s">
        <v>635</v>
      </c>
      <c r="HHJ29" s="27"/>
      <c r="HHK29" s="29"/>
      <c r="HHL29" s="43"/>
      <c r="HHM29" s="29" t="s">
        <v>635</v>
      </c>
      <c r="HHN29" s="27"/>
      <c r="HHO29" s="29"/>
      <c r="HHP29" s="43"/>
      <c r="HHQ29" s="29" t="s">
        <v>635</v>
      </c>
      <c r="HHR29" s="27"/>
      <c r="HHS29" s="29"/>
      <c r="HHT29" s="43"/>
      <c r="HHU29" s="29" t="s">
        <v>635</v>
      </c>
      <c r="HHV29" s="27"/>
      <c r="HHW29" s="29"/>
      <c r="HHX29" s="43"/>
      <c r="HHY29" s="29" t="s">
        <v>635</v>
      </c>
      <c r="HHZ29" s="27"/>
      <c r="HIA29" s="29"/>
      <c r="HIB29" s="43"/>
      <c r="HIC29" s="29" t="s">
        <v>635</v>
      </c>
      <c r="HID29" s="27"/>
      <c r="HIE29" s="29"/>
      <c r="HIF29" s="43"/>
      <c r="HIG29" s="29" t="s">
        <v>635</v>
      </c>
      <c r="HIH29" s="27"/>
      <c r="HII29" s="29"/>
      <c r="HIJ29" s="43"/>
      <c r="HIK29" s="29" t="s">
        <v>635</v>
      </c>
      <c r="HIL29" s="27"/>
      <c r="HIM29" s="29"/>
      <c r="HIN29" s="43"/>
      <c r="HIO29" s="29" t="s">
        <v>635</v>
      </c>
      <c r="HIP29" s="27"/>
      <c r="HIQ29" s="29"/>
      <c r="HIR29" s="43"/>
      <c r="HIS29" s="29" t="s">
        <v>635</v>
      </c>
      <c r="HIT29" s="27"/>
      <c r="HIU29" s="29"/>
      <c r="HIV29" s="43"/>
      <c r="HIW29" s="29" t="s">
        <v>635</v>
      </c>
      <c r="HIX29" s="27"/>
      <c r="HIY29" s="29"/>
      <c r="HIZ29" s="43"/>
      <c r="HJA29" s="29" t="s">
        <v>635</v>
      </c>
      <c r="HJB29" s="27"/>
      <c r="HJC29" s="29"/>
      <c r="HJD29" s="43"/>
      <c r="HJE29" s="29" t="s">
        <v>635</v>
      </c>
      <c r="HJF29" s="27"/>
      <c r="HJG29" s="29"/>
      <c r="HJH29" s="43"/>
      <c r="HJI29" s="29" t="s">
        <v>635</v>
      </c>
      <c r="HJJ29" s="27"/>
      <c r="HJK29" s="29"/>
      <c r="HJL29" s="43"/>
      <c r="HJM29" s="29" t="s">
        <v>635</v>
      </c>
      <c r="HJN29" s="27"/>
      <c r="HJO29" s="29"/>
      <c r="HJP29" s="43"/>
      <c r="HJQ29" s="29" t="s">
        <v>635</v>
      </c>
      <c r="HJR29" s="27"/>
      <c r="HJS29" s="29"/>
      <c r="HJT29" s="43"/>
      <c r="HJU29" s="29" t="s">
        <v>635</v>
      </c>
      <c r="HJV29" s="27"/>
      <c r="HJW29" s="29"/>
      <c r="HJX29" s="43"/>
      <c r="HJY29" s="29" t="s">
        <v>635</v>
      </c>
      <c r="HJZ29" s="27"/>
      <c r="HKA29" s="29"/>
      <c r="HKB29" s="43"/>
      <c r="HKC29" s="29" t="s">
        <v>635</v>
      </c>
      <c r="HKD29" s="27"/>
      <c r="HKE29" s="29"/>
      <c r="HKF29" s="43"/>
      <c r="HKG29" s="29" t="s">
        <v>635</v>
      </c>
      <c r="HKH29" s="27"/>
      <c r="HKI29" s="29"/>
      <c r="HKJ29" s="43"/>
      <c r="HKK29" s="29" t="s">
        <v>635</v>
      </c>
      <c r="HKL29" s="27"/>
      <c r="HKM29" s="29"/>
      <c r="HKN29" s="43"/>
      <c r="HKO29" s="29" t="s">
        <v>635</v>
      </c>
      <c r="HKP29" s="27"/>
      <c r="HKQ29" s="29"/>
      <c r="HKR29" s="43"/>
      <c r="HKS29" s="29" t="s">
        <v>635</v>
      </c>
      <c r="HKT29" s="27"/>
      <c r="HKU29" s="29"/>
      <c r="HKV29" s="43"/>
      <c r="HKW29" s="29" t="s">
        <v>635</v>
      </c>
      <c r="HKX29" s="27"/>
      <c r="HKY29" s="29"/>
      <c r="HKZ29" s="43"/>
      <c r="HLA29" s="29" t="s">
        <v>635</v>
      </c>
      <c r="HLB29" s="27"/>
      <c r="HLC29" s="29"/>
      <c r="HLD29" s="43"/>
      <c r="HLE29" s="29" t="s">
        <v>635</v>
      </c>
      <c r="HLF29" s="27"/>
      <c r="HLG29" s="29"/>
      <c r="HLH29" s="43"/>
      <c r="HLI29" s="29" t="s">
        <v>635</v>
      </c>
      <c r="HLJ29" s="27"/>
      <c r="HLK29" s="29"/>
      <c r="HLL29" s="43"/>
      <c r="HLM29" s="29" t="s">
        <v>635</v>
      </c>
      <c r="HLN29" s="27"/>
      <c r="HLO29" s="29"/>
      <c r="HLP29" s="43"/>
      <c r="HLQ29" s="29" t="s">
        <v>635</v>
      </c>
      <c r="HLR29" s="27"/>
      <c r="HLS29" s="29"/>
      <c r="HLT29" s="43"/>
      <c r="HLU29" s="29" t="s">
        <v>635</v>
      </c>
      <c r="HLV29" s="27"/>
      <c r="HLW29" s="29"/>
      <c r="HLX29" s="43"/>
      <c r="HLY29" s="29" t="s">
        <v>635</v>
      </c>
      <c r="HLZ29" s="27"/>
      <c r="HMA29" s="29"/>
      <c r="HMB29" s="43"/>
      <c r="HMC29" s="29" t="s">
        <v>635</v>
      </c>
      <c r="HMD29" s="27"/>
      <c r="HME29" s="29"/>
      <c r="HMF29" s="43"/>
      <c r="HMG29" s="29" t="s">
        <v>635</v>
      </c>
      <c r="HMH29" s="27"/>
      <c r="HMI29" s="29"/>
      <c r="HMJ29" s="43"/>
      <c r="HMK29" s="29" t="s">
        <v>635</v>
      </c>
      <c r="HML29" s="27"/>
      <c r="HMM29" s="29"/>
      <c r="HMN29" s="43"/>
      <c r="HMO29" s="29" t="s">
        <v>635</v>
      </c>
      <c r="HMP29" s="27"/>
      <c r="HMQ29" s="29"/>
      <c r="HMR29" s="43"/>
      <c r="HMS29" s="29" t="s">
        <v>635</v>
      </c>
      <c r="HMT29" s="27"/>
      <c r="HMU29" s="29"/>
      <c r="HMV29" s="43"/>
      <c r="HMW29" s="29" t="s">
        <v>635</v>
      </c>
      <c r="HMX29" s="27"/>
      <c r="HMY29" s="29"/>
      <c r="HMZ29" s="43"/>
      <c r="HNA29" s="29" t="s">
        <v>635</v>
      </c>
      <c r="HNB29" s="27"/>
      <c r="HNC29" s="29"/>
      <c r="HND29" s="43"/>
      <c r="HNE29" s="29" t="s">
        <v>635</v>
      </c>
      <c r="HNF29" s="27"/>
      <c r="HNG29" s="29"/>
      <c r="HNH29" s="43"/>
      <c r="HNI29" s="29" t="s">
        <v>635</v>
      </c>
      <c r="HNJ29" s="27"/>
      <c r="HNK29" s="29"/>
      <c r="HNL29" s="43"/>
      <c r="HNM29" s="29" t="s">
        <v>635</v>
      </c>
      <c r="HNN29" s="27"/>
      <c r="HNO29" s="29"/>
      <c r="HNP29" s="43"/>
      <c r="HNQ29" s="29" t="s">
        <v>635</v>
      </c>
      <c r="HNR29" s="27"/>
      <c r="HNS29" s="29"/>
      <c r="HNT29" s="43"/>
      <c r="HNU29" s="29" t="s">
        <v>635</v>
      </c>
      <c r="HNV29" s="27"/>
      <c r="HNW29" s="29"/>
      <c r="HNX29" s="43"/>
      <c r="HNY29" s="29" t="s">
        <v>635</v>
      </c>
      <c r="HNZ29" s="27"/>
      <c r="HOA29" s="29"/>
      <c r="HOB29" s="43"/>
      <c r="HOC29" s="29" t="s">
        <v>635</v>
      </c>
      <c r="HOD29" s="27"/>
      <c r="HOE29" s="29"/>
      <c r="HOF29" s="43"/>
      <c r="HOG29" s="29" t="s">
        <v>635</v>
      </c>
      <c r="HOH29" s="27"/>
      <c r="HOI29" s="29"/>
      <c r="HOJ29" s="43"/>
      <c r="HOK29" s="29" t="s">
        <v>635</v>
      </c>
      <c r="HOL29" s="27"/>
      <c r="HOM29" s="29"/>
      <c r="HON29" s="43"/>
      <c r="HOO29" s="29" t="s">
        <v>635</v>
      </c>
      <c r="HOP29" s="27"/>
      <c r="HOQ29" s="29"/>
      <c r="HOR29" s="43"/>
      <c r="HOS29" s="29" t="s">
        <v>635</v>
      </c>
      <c r="HOT29" s="27"/>
      <c r="HOU29" s="29"/>
      <c r="HOV29" s="43"/>
      <c r="HOW29" s="29" t="s">
        <v>635</v>
      </c>
      <c r="HOX29" s="27"/>
      <c r="HOY29" s="29"/>
      <c r="HOZ29" s="43"/>
      <c r="HPA29" s="29" t="s">
        <v>635</v>
      </c>
      <c r="HPB29" s="27"/>
      <c r="HPC29" s="29"/>
      <c r="HPD29" s="43"/>
      <c r="HPE29" s="29" t="s">
        <v>635</v>
      </c>
      <c r="HPF29" s="27"/>
      <c r="HPG29" s="29"/>
      <c r="HPH29" s="43"/>
      <c r="HPI29" s="29" t="s">
        <v>635</v>
      </c>
      <c r="HPJ29" s="27"/>
      <c r="HPK29" s="29"/>
      <c r="HPL29" s="43"/>
      <c r="HPM29" s="29" t="s">
        <v>635</v>
      </c>
      <c r="HPN29" s="27"/>
      <c r="HPO29" s="29"/>
      <c r="HPP29" s="43"/>
      <c r="HPQ29" s="29" t="s">
        <v>635</v>
      </c>
      <c r="HPR29" s="27"/>
      <c r="HPS29" s="29"/>
      <c r="HPT29" s="43"/>
      <c r="HPU29" s="29" t="s">
        <v>635</v>
      </c>
      <c r="HPV29" s="27"/>
      <c r="HPW29" s="29"/>
      <c r="HPX29" s="43"/>
      <c r="HPY29" s="29" t="s">
        <v>635</v>
      </c>
      <c r="HPZ29" s="27"/>
      <c r="HQA29" s="29"/>
      <c r="HQB29" s="43"/>
      <c r="HQC29" s="29" t="s">
        <v>635</v>
      </c>
      <c r="HQD29" s="27"/>
      <c r="HQE29" s="29"/>
      <c r="HQF29" s="43"/>
      <c r="HQG29" s="29" t="s">
        <v>635</v>
      </c>
      <c r="HQH29" s="27"/>
      <c r="HQI29" s="29"/>
      <c r="HQJ29" s="43"/>
      <c r="HQK29" s="29" t="s">
        <v>635</v>
      </c>
      <c r="HQL29" s="27"/>
      <c r="HQM29" s="29"/>
      <c r="HQN29" s="43"/>
      <c r="HQO29" s="29" t="s">
        <v>635</v>
      </c>
      <c r="HQP29" s="27"/>
      <c r="HQQ29" s="29"/>
      <c r="HQR29" s="43"/>
      <c r="HQS29" s="29" t="s">
        <v>635</v>
      </c>
      <c r="HQT29" s="27"/>
      <c r="HQU29" s="29"/>
      <c r="HQV29" s="43"/>
      <c r="HQW29" s="29" t="s">
        <v>635</v>
      </c>
      <c r="HQX29" s="27"/>
      <c r="HQY29" s="29"/>
      <c r="HQZ29" s="43"/>
      <c r="HRA29" s="29" t="s">
        <v>635</v>
      </c>
      <c r="HRB29" s="27"/>
      <c r="HRC29" s="29"/>
      <c r="HRD29" s="43"/>
      <c r="HRE29" s="29" t="s">
        <v>635</v>
      </c>
      <c r="HRF29" s="27"/>
      <c r="HRG29" s="29"/>
      <c r="HRH29" s="43"/>
      <c r="HRI29" s="29" t="s">
        <v>635</v>
      </c>
      <c r="HRJ29" s="27"/>
      <c r="HRK29" s="29"/>
      <c r="HRL29" s="43"/>
      <c r="HRM29" s="29" t="s">
        <v>635</v>
      </c>
      <c r="HRN29" s="27"/>
      <c r="HRO29" s="29"/>
      <c r="HRP29" s="43"/>
      <c r="HRQ29" s="29" t="s">
        <v>635</v>
      </c>
      <c r="HRR29" s="27"/>
      <c r="HRS29" s="29"/>
      <c r="HRT29" s="43"/>
      <c r="HRU29" s="29" t="s">
        <v>635</v>
      </c>
      <c r="HRV29" s="27"/>
      <c r="HRW29" s="29"/>
      <c r="HRX29" s="43"/>
      <c r="HRY29" s="29" t="s">
        <v>635</v>
      </c>
      <c r="HRZ29" s="27"/>
      <c r="HSA29" s="29"/>
      <c r="HSB29" s="43"/>
      <c r="HSC29" s="29" t="s">
        <v>635</v>
      </c>
      <c r="HSD29" s="27"/>
      <c r="HSE29" s="29"/>
      <c r="HSF29" s="43"/>
      <c r="HSG29" s="29" t="s">
        <v>635</v>
      </c>
      <c r="HSH29" s="27"/>
      <c r="HSI29" s="29"/>
      <c r="HSJ29" s="43"/>
      <c r="HSK29" s="29" t="s">
        <v>635</v>
      </c>
      <c r="HSL29" s="27"/>
      <c r="HSM29" s="29"/>
      <c r="HSN29" s="43"/>
      <c r="HSO29" s="29" t="s">
        <v>635</v>
      </c>
      <c r="HSP29" s="27"/>
      <c r="HSQ29" s="29"/>
      <c r="HSR29" s="43"/>
      <c r="HSS29" s="29" t="s">
        <v>635</v>
      </c>
      <c r="HST29" s="27"/>
      <c r="HSU29" s="29"/>
      <c r="HSV29" s="43"/>
      <c r="HSW29" s="29" t="s">
        <v>635</v>
      </c>
      <c r="HSX29" s="27"/>
      <c r="HSY29" s="29"/>
      <c r="HSZ29" s="43"/>
      <c r="HTA29" s="29" t="s">
        <v>635</v>
      </c>
      <c r="HTB29" s="27"/>
      <c r="HTC29" s="29"/>
      <c r="HTD29" s="43"/>
      <c r="HTE29" s="29" t="s">
        <v>635</v>
      </c>
      <c r="HTF29" s="27"/>
      <c r="HTG29" s="29"/>
      <c r="HTH29" s="43"/>
      <c r="HTI29" s="29" t="s">
        <v>635</v>
      </c>
      <c r="HTJ29" s="27"/>
      <c r="HTK29" s="29"/>
      <c r="HTL29" s="43"/>
      <c r="HTM29" s="29" t="s">
        <v>635</v>
      </c>
      <c r="HTN29" s="27"/>
      <c r="HTO29" s="29"/>
      <c r="HTP29" s="43"/>
      <c r="HTQ29" s="29" t="s">
        <v>635</v>
      </c>
      <c r="HTR29" s="27"/>
      <c r="HTS29" s="29"/>
      <c r="HTT29" s="43"/>
      <c r="HTU29" s="29" t="s">
        <v>635</v>
      </c>
      <c r="HTV29" s="27"/>
      <c r="HTW29" s="29"/>
      <c r="HTX29" s="43"/>
      <c r="HTY29" s="29" t="s">
        <v>635</v>
      </c>
      <c r="HTZ29" s="27"/>
      <c r="HUA29" s="29"/>
      <c r="HUB29" s="43"/>
      <c r="HUC29" s="29" t="s">
        <v>635</v>
      </c>
      <c r="HUD29" s="27"/>
      <c r="HUE29" s="29"/>
      <c r="HUF29" s="43"/>
      <c r="HUG29" s="29" t="s">
        <v>635</v>
      </c>
      <c r="HUH29" s="27"/>
      <c r="HUI29" s="29"/>
      <c r="HUJ29" s="43"/>
      <c r="HUK29" s="29" t="s">
        <v>635</v>
      </c>
      <c r="HUL29" s="27"/>
      <c r="HUM29" s="29"/>
      <c r="HUN29" s="43"/>
      <c r="HUO29" s="29" t="s">
        <v>635</v>
      </c>
      <c r="HUP29" s="27"/>
      <c r="HUQ29" s="29"/>
      <c r="HUR29" s="43"/>
      <c r="HUS29" s="29" t="s">
        <v>635</v>
      </c>
      <c r="HUT29" s="27"/>
      <c r="HUU29" s="29"/>
      <c r="HUV29" s="43"/>
      <c r="HUW29" s="29" t="s">
        <v>635</v>
      </c>
      <c r="HUX29" s="27"/>
      <c r="HUY29" s="29"/>
      <c r="HUZ29" s="43"/>
      <c r="HVA29" s="29" t="s">
        <v>635</v>
      </c>
      <c r="HVB29" s="27"/>
      <c r="HVC29" s="29"/>
      <c r="HVD29" s="43"/>
      <c r="HVE29" s="29" t="s">
        <v>635</v>
      </c>
      <c r="HVF29" s="27"/>
      <c r="HVG29" s="29"/>
      <c r="HVH29" s="43"/>
      <c r="HVI29" s="29" t="s">
        <v>635</v>
      </c>
      <c r="HVJ29" s="27"/>
      <c r="HVK29" s="29"/>
      <c r="HVL29" s="43"/>
      <c r="HVM29" s="29" t="s">
        <v>635</v>
      </c>
      <c r="HVN29" s="27"/>
      <c r="HVO29" s="29"/>
      <c r="HVP29" s="43"/>
      <c r="HVQ29" s="29" t="s">
        <v>635</v>
      </c>
      <c r="HVR29" s="27"/>
      <c r="HVS29" s="29"/>
      <c r="HVT29" s="43"/>
      <c r="HVU29" s="29" t="s">
        <v>635</v>
      </c>
      <c r="HVV29" s="27"/>
      <c r="HVW29" s="29"/>
      <c r="HVX29" s="43"/>
      <c r="HVY29" s="29" t="s">
        <v>635</v>
      </c>
      <c r="HVZ29" s="27"/>
      <c r="HWA29" s="29"/>
      <c r="HWB29" s="43"/>
      <c r="HWC29" s="29" t="s">
        <v>635</v>
      </c>
      <c r="HWD29" s="27"/>
      <c r="HWE29" s="29"/>
      <c r="HWF29" s="43"/>
      <c r="HWG29" s="29" t="s">
        <v>635</v>
      </c>
      <c r="HWH29" s="27"/>
      <c r="HWI29" s="29"/>
      <c r="HWJ29" s="43"/>
      <c r="HWK29" s="29" t="s">
        <v>635</v>
      </c>
      <c r="HWL29" s="27"/>
      <c r="HWM29" s="29"/>
      <c r="HWN29" s="43"/>
      <c r="HWO29" s="29" t="s">
        <v>635</v>
      </c>
      <c r="HWP29" s="27"/>
      <c r="HWQ29" s="29"/>
      <c r="HWR29" s="43"/>
      <c r="HWS29" s="29" t="s">
        <v>635</v>
      </c>
      <c r="HWT29" s="27"/>
      <c r="HWU29" s="29"/>
      <c r="HWV29" s="43"/>
      <c r="HWW29" s="29" t="s">
        <v>635</v>
      </c>
      <c r="HWX29" s="27"/>
      <c r="HWY29" s="29"/>
      <c r="HWZ29" s="43"/>
      <c r="HXA29" s="29" t="s">
        <v>635</v>
      </c>
      <c r="HXB29" s="27"/>
      <c r="HXC29" s="29"/>
      <c r="HXD29" s="43"/>
      <c r="HXE29" s="29" t="s">
        <v>635</v>
      </c>
      <c r="HXF29" s="27"/>
      <c r="HXG29" s="29"/>
      <c r="HXH29" s="43"/>
      <c r="HXI29" s="29" t="s">
        <v>635</v>
      </c>
      <c r="HXJ29" s="27"/>
      <c r="HXK29" s="29"/>
      <c r="HXL29" s="43"/>
      <c r="HXM29" s="29" t="s">
        <v>635</v>
      </c>
      <c r="HXN29" s="27"/>
      <c r="HXO29" s="29"/>
      <c r="HXP29" s="43"/>
      <c r="HXQ29" s="29" t="s">
        <v>635</v>
      </c>
      <c r="HXR29" s="27"/>
      <c r="HXS29" s="29"/>
      <c r="HXT29" s="43"/>
      <c r="HXU29" s="29" t="s">
        <v>635</v>
      </c>
      <c r="HXV29" s="27"/>
      <c r="HXW29" s="29"/>
      <c r="HXX29" s="43"/>
      <c r="HXY29" s="29" t="s">
        <v>635</v>
      </c>
      <c r="HXZ29" s="27"/>
      <c r="HYA29" s="29"/>
      <c r="HYB29" s="43"/>
      <c r="HYC29" s="29" t="s">
        <v>635</v>
      </c>
      <c r="HYD29" s="27"/>
      <c r="HYE29" s="29"/>
      <c r="HYF29" s="43"/>
      <c r="HYG29" s="29" t="s">
        <v>635</v>
      </c>
      <c r="HYH29" s="27"/>
      <c r="HYI29" s="29"/>
      <c r="HYJ29" s="43"/>
      <c r="HYK29" s="29" t="s">
        <v>635</v>
      </c>
      <c r="HYL29" s="27"/>
      <c r="HYM29" s="29"/>
      <c r="HYN29" s="43"/>
      <c r="HYO29" s="29" t="s">
        <v>635</v>
      </c>
      <c r="HYP29" s="27"/>
      <c r="HYQ29" s="29"/>
      <c r="HYR29" s="43"/>
      <c r="HYS29" s="29" t="s">
        <v>635</v>
      </c>
      <c r="HYT29" s="27"/>
      <c r="HYU29" s="29"/>
      <c r="HYV29" s="43"/>
      <c r="HYW29" s="29" t="s">
        <v>635</v>
      </c>
      <c r="HYX29" s="27"/>
      <c r="HYY29" s="29"/>
      <c r="HYZ29" s="43"/>
      <c r="HZA29" s="29" t="s">
        <v>635</v>
      </c>
      <c r="HZB29" s="27"/>
      <c r="HZC29" s="29"/>
      <c r="HZD29" s="43"/>
      <c r="HZE29" s="29" t="s">
        <v>635</v>
      </c>
      <c r="HZF29" s="27"/>
      <c r="HZG29" s="29"/>
      <c r="HZH29" s="43"/>
      <c r="HZI29" s="29" t="s">
        <v>635</v>
      </c>
      <c r="HZJ29" s="27"/>
      <c r="HZK29" s="29"/>
      <c r="HZL29" s="43"/>
      <c r="HZM29" s="29" t="s">
        <v>635</v>
      </c>
      <c r="HZN29" s="27"/>
      <c r="HZO29" s="29"/>
      <c r="HZP29" s="43"/>
      <c r="HZQ29" s="29" t="s">
        <v>635</v>
      </c>
      <c r="HZR29" s="27"/>
      <c r="HZS29" s="29"/>
      <c r="HZT29" s="43"/>
      <c r="HZU29" s="29" t="s">
        <v>635</v>
      </c>
      <c r="HZV29" s="27"/>
      <c r="HZW29" s="29"/>
      <c r="HZX29" s="43"/>
      <c r="HZY29" s="29" t="s">
        <v>635</v>
      </c>
      <c r="HZZ29" s="27"/>
      <c r="IAA29" s="29"/>
      <c r="IAB29" s="43"/>
      <c r="IAC29" s="29" t="s">
        <v>635</v>
      </c>
      <c r="IAD29" s="27"/>
      <c r="IAE29" s="29"/>
      <c r="IAF29" s="43"/>
      <c r="IAG29" s="29" t="s">
        <v>635</v>
      </c>
      <c r="IAH29" s="27"/>
      <c r="IAI29" s="29"/>
      <c r="IAJ29" s="43"/>
      <c r="IAK29" s="29" t="s">
        <v>635</v>
      </c>
      <c r="IAL29" s="27"/>
      <c r="IAM29" s="29"/>
      <c r="IAN29" s="43"/>
      <c r="IAO29" s="29" t="s">
        <v>635</v>
      </c>
      <c r="IAP29" s="27"/>
      <c r="IAQ29" s="29"/>
      <c r="IAR29" s="43"/>
      <c r="IAS29" s="29" t="s">
        <v>635</v>
      </c>
      <c r="IAT29" s="27"/>
      <c r="IAU29" s="29"/>
      <c r="IAV29" s="43"/>
      <c r="IAW29" s="29" t="s">
        <v>635</v>
      </c>
      <c r="IAX29" s="27"/>
      <c r="IAY29" s="29"/>
      <c r="IAZ29" s="43"/>
      <c r="IBA29" s="29" t="s">
        <v>635</v>
      </c>
      <c r="IBB29" s="27"/>
      <c r="IBC29" s="29"/>
      <c r="IBD29" s="43"/>
      <c r="IBE29" s="29" t="s">
        <v>635</v>
      </c>
      <c r="IBF29" s="27"/>
      <c r="IBG29" s="29"/>
      <c r="IBH29" s="43"/>
      <c r="IBI29" s="29" t="s">
        <v>635</v>
      </c>
      <c r="IBJ29" s="27"/>
      <c r="IBK29" s="29"/>
      <c r="IBL29" s="43"/>
      <c r="IBM29" s="29" t="s">
        <v>635</v>
      </c>
      <c r="IBN29" s="27"/>
      <c r="IBO29" s="29"/>
      <c r="IBP29" s="43"/>
      <c r="IBQ29" s="29" t="s">
        <v>635</v>
      </c>
      <c r="IBR29" s="27"/>
      <c r="IBS29" s="29"/>
      <c r="IBT29" s="43"/>
      <c r="IBU29" s="29" t="s">
        <v>635</v>
      </c>
      <c r="IBV29" s="27"/>
      <c r="IBW29" s="29"/>
      <c r="IBX29" s="43"/>
      <c r="IBY29" s="29" t="s">
        <v>635</v>
      </c>
      <c r="IBZ29" s="27"/>
      <c r="ICA29" s="29"/>
      <c r="ICB29" s="43"/>
      <c r="ICC29" s="29" t="s">
        <v>635</v>
      </c>
      <c r="ICD29" s="27"/>
      <c r="ICE29" s="29"/>
      <c r="ICF29" s="43"/>
      <c r="ICG29" s="29" t="s">
        <v>635</v>
      </c>
      <c r="ICH29" s="27"/>
      <c r="ICI29" s="29"/>
      <c r="ICJ29" s="43"/>
      <c r="ICK29" s="29" t="s">
        <v>635</v>
      </c>
      <c r="ICL29" s="27"/>
      <c r="ICM29" s="29"/>
      <c r="ICN29" s="43"/>
      <c r="ICO29" s="29" t="s">
        <v>635</v>
      </c>
      <c r="ICP29" s="27"/>
      <c r="ICQ29" s="29"/>
      <c r="ICR29" s="43"/>
      <c r="ICS29" s="29" t="s">
        <v>635</v>
      </c>
      <c r="ICT29" s="27"/>
      <c r="ICU29" s="29"/>
      <c r="ICV29" s="43"/>
      <c r="ICW29" s="29" t="s">
        <v>635</v>
      </c>
      <c r="ICX29" s="27"/>
      <c r="ICY29" s="29"/>
      <c r="ICZ29" s="43"/>
      <c r="IDA29" s="29" t="s">
        <v>635</v>
      </c>
      <c r="IDB29" s="27"/>
      <c r="IDC29" s="29"/>
      <c r="IDD29" s="43"/>
      <c r="IDE29" s="29" t="s">
        <v>635</v>
      </c>
      <c r="IDF29" s="27"/>
      <c r="IDG29" s="29"/>
      <c r="IDH29" s="43"/>
      <c r="IDI29" s="29" t="s">
        <v>635</v>
      </c>
      <c r="IDJ29" s="27"/>
      <c r="IDK29" s="29"/>
      <c r="IDL29" s="43"/>
      <c r="IDM29" s="29" t="s">
        <v>635</v>
      </c>
      <c r="IDN29" s="27"/>
      <c r="IDO29" s="29"/>
      <c r="IDP29" s="43"/>
      <c r="IDQ29" s="29" t="s">
        <v>635</v>
      </c>
      <c r="IDR29" s="27"/>
      <c r="IDS29" s="29"/>
      <c r="IDT29" s="43"/>
      <c r="IDU29" s="29" t="s">
        <v>635</v>
      </c>
      <c r="IDV29" s="27"/>
      <c r="IDW29" s="29"/>
      <c r="IDX29" s="43"/>
      <c r="IDY29" s="29" t="s">
        <v>635</v>
      </c>
      <c r="IDZ29" s="27"/>
      <c r="IEA29" s="29"/>
      <c r="IEB29" s="43"/>
      <c r="IEC29" s="29" t="s">
        <v>635</v>
      </c>
      <c r="IED29" s="27"/>
      <c r="IEE29" s="29"/>
      <c r="IEF29" s="43"/>
      <c r="IEG29" s="29" t="s">
        <v>635</v>
      </c>
      <c r="IEH29" s="27"/>
      <c r="IEI29" s="29"/>
      <c r="IEJ29" s="43"/>
      <c r="IEK29" s="29" t="s">
        <v>635</v>
      </c>
      <c r="IEL29" s="27"/>
      <c r="IEM29" s="29"/>
      <c r="IEN29" s="43"/>
      <c r="IEO29" s="29" t="s">
        <v>635</v>
      </c>
      <c r="IEP29" s="27"/>
      <c r="IEQ29" s="29"/>
      <c r="IER29" s="43"/>
      <c r="IES29" s="29" t="s">
        <v>635</v>
      </c>
      <c r="IET29" s="27"/>
      <c r="IEU29" s="29"/>
      <c r="IEV29" s="43"/>
      <c r="IEW29" s="29" t="s">
        <v>635</v>
      </c>
      <c r="IEX29" s="27"/>
      <c r="IEY29" s="29"/>
      <c r="IEZ29" s="43"/>
      <c r="IFA29" s="29" t="s">
        <v>635</v>
      </c>
      <c r="IFB29" s="27"/>
      <c r="IFC29" s="29"/>
      <c r="IFD29" s="43"/>
      <c r="IFE29" s="29" t="s">
        <v>635</v>
      </c>
      <c r="IFF29" s="27"/>
      <c r="IFG29" s="29"/>
      <c r="IFH29" s="43"/>
      <c r="IFI29" s="29" t="s">
        <v>635</v>
      </c>
      <c r="IFJ29" s="27"/>
      <c r="IFK29" s="29"/>
      <c r="IFL29" s="43"/>
      <c r="IFM29" s="29" t="s">
        <v>635</v>
      </c>
      <c r="IFN29" s="27"/>
      <c r="IFO29" s="29"/>
      <c r="IFP29" s="43"/>
      <c r="IFQ29" s="29" t="s">
        <v>635</v>
      </c>
      <c r="IFR29" s="27"/>
      <c r="IFS29" s="29"/>
      <c r="IFT29" s="43"/>
      <c r="IFU29" s="29" t="s">
        <v>635</v>
      </c>
      <c r="IFV29" s="27"/>
      <c r="IFW29" s="29"/>
      <c r="IFX29" s="43"/>
      <c r="IFY29" s="29" t="s">
        <v>635</v>
      </c>
      <c r="IFZ29" s="27"/>
      <c r="IGA29" s="29"/>
      <c r="IGB29" s="43"/>
      <c r="IGC29" s="29" t="s">
        <v>635</v>
      </c>
      <c r="IGD29" s="27"/>
      <c r="IGE29" s="29"/>
      <c r="IGF29" s="43"/>
      <c r="IGG29" s="29" t="s">
        <v>635</v>
      </c>
      <c r="IGH29" s="27"/>
      <c r="IGI29" s="29"/>
      <c r="IGJ29" s="43"/>
      <c r="IGK29" s="29" t="s">
        <v>635</v>
      </c>
      <c r="IGL29" s="27"/>
      <c r="IGM29" s="29"/>
      <c r="IGN29" s="43"/>
      <c r="IGO29" s="29" t="s">
        <v>635</v>
      </c>
      <c r="IGP29" s="27"/>
      <c r="IGQ29" s="29"/>
      <c r="IGR29" s="43"/>
      <c r="IGS29" s="29" t="s">
        <v>635</v>
      </c>
      <c r="IGT29" s="27"/>
      <c r="IGU29" s="29"/>
      <c r="IGV29" s="43"/>
      <c r="IGW29" s="29" t="s">
        <v>635</v>
      </c>
      <c r="IGX29" s="27"/>
      <c r="IGY29" s="29"/>
      <c r="IGZ29" s="43"/>
      <c r="IHA29" s="29" t="s">
        <v>635</v>
      </c>
      <c r="IHB29" s="27"/>
      <c r="IHC29" s="29"/>
      <c r="IHD29" s="43"/>
      <c r="IHE29" s="29" t="s">
        <v>635</v>
      </c>
      <c r="IHF29" s="27"/>
      <c r="IHG29" s="29"/>
      <c r="IHH29" s="43"/>
      <c r="IHI29" s="29" t="s">
        <v>635</v>
      </c>
      <c r="IHJ29" s="27"/>
      <c r="IHK29" s="29"/>
      <c r="IHL29" s="43"/>
      <c r="IHM29" s="29" t="s">
        <v>635</v>
      </c>
      <c r="IHN29" s="27"/>
      <c r="IHO29" s="29"/>
      <c r="IHP29" s="43"/>
      <c r="IHQ29" s="29" t="s">
        <v>635</v>
      </c>
      <c r="IHR29" s="27"/>
      <c r="IHS29" s="29"/>
      <c r="IHT29" s="43"/>
      <c r="IHU29" s="29" t="s">
        <v>635</v>
      </c>
      <c r="IHV29" s="27"/>
      <c r="IHW29" s="29"/>
      <c r="IHX29" s="43"/>
      <c r="IHY29" s="29" t="s">
        <v>635</v>
      </c>
      <c r="IHZ29" s="27"/>
      <c r="IIA29" s="29"/>
      <c r="IIB29" s="43"/>
      <c r="IIC29" s="29" t="s">
        <v>635</v>
      </c>
      <c r="IID29" s="27"/>
      <c r="IIE29" s="29"/>
      <c r="IIF29" s="43"/>
      <c r="IIG29" s="29" t="s">
        <v>635</v>
      </c>
      <c r="IIH29" s="27"/>
      <c r="III29" s="29"/>
      <c r="IIJ29" s="43"/>
      <c r="IIK29" s="29" t="s">
        <v>635</v>
      </c>
      <c r="IIL29" s="27"/>
      <c r="IIM29" s="29"/>
      <c r="IIN29" s="43"/>
      <c r="IIO29" s="29" t="s">
        <v>635</v>
      </c>
      <c r="IIP29" s="27"/>
      <c r="IIQ29" s="29"/>
      <c r="IIR29" s="43"/>
      <c r="IIS29" s="29" t="s">
        <v>635</v>
      </c>
      <c r="IIT29" s="27"/>
      <c r="IIU29" s="29"/>
      <c r="IIV29" s="43"/>
      <c r="IIW29" s="29" t="s">
        <v>635</v>
      </c>
      <c r="IIX29" s="27"/>
      <c r="IIY29" s="29"/>
      <c r="IIZ29" s="43"/>
      <c r="IJA29" s="29" t="s">
        <v>635</v>
      </c>
      <c r="IJB29" s="27"/>
      <c r="IJC29" s="29"/>
      <c r="IJD29" s="43"/>
      <c r="IJE29" s="29" t="s">
        <v>635</v>
      </c>
      <c r="IJF29" s="27"/>
      <c r="IJG29" s="29"/>
      <c r="IJH29" s="43"/>
      <c r="IJI29" s="29" t="s">
        <v>635</v>
      </c>
      <c r="IJJ29" s="27"/>
      <c r="IJK29" s="29"/>
      <c r="IJL29" s="43"/>
      <c r="IJM29" s="29" t="s">
        <v>635</v>
      </c>
      <c r="IJN29" s="27"/>
      <c r="IJO29" s="29"/>
      <c r="IJP29" s="43"/>
      <c r="IJQ29" s="29" t="s">
        <v>635</v>
      </c>
      <c r="IJR29" s="27"/>
      <c r="IJS29" s="29"/>
      <c r="IJT29" s="43"/>
      <c r="IJU29" s="29" t="s">
        <v>635</v>
      </c>
      <c r="IJV29" s="27"/>
      <c r="IJW29" s="29"/>
      <c r="IJX29" s="43"/>
      <c r="IJY29" s="29" t="s">
        <v>635</v>
      </c>
      <c r="IJZ29" s="27"/>
      <c r="IKA29" s="29"/>
      <c r="IKB29" s="43"/>
      <c r="IKC29" s="29" t="s">
        <v>635</v>
      </c>
      <c r="IKD29" s="27"/>
      <c r="IKE29" s="29"/>
      <c r="IKF29" s="43"/>
      <c r="IKG29" s="29" t="s">
        <v>635</v>
      </c>
      <c r="IKH29" s="27"/>
      <c r="IKI29" s="29"/>
      <c r="IKJ29" s="43"/>
      <c r="IKK29" s="29" t="s">
        <v>635</v>
      </c>
      <c r="IKL29" s="27"/>
      <c r="IKM29" s="29"/>
      <c r="IKN29" s="43"/>
      <c r="IKO29" s="29" t="s">
        <v>635</v>
      </c>
      <c r="IKP29" s="27"/>
      <c r="IKQ29" s="29"/>
      <c r="IKR29" s="43"/>
      <c r="IKS29" s="29" t="s">
        <v>635</v>
      </c>
      <c r="IKT29" s="27"/>
      <c r="IKU29" s="29"/>
      <c r="IKV29" s="43"/>
      <c r="IKW29" s="29" t="s">
        <v>635</v>
      </c>
      <c r="IKX29" s="27"/>
      <c r="IKY29" s="29"/>
      <c r="IKZ29" s="43"/>
      <c r="ILA29" s="29" t="s">
        <v>635</v>
      </c>
      <c r="ILB29" s="27"/>
      <c r="ILC29" s="29"/>
      <c r="ILD29" s="43"/>
      <c r="ILE29" s="29" t="s">
        <v>635</v>
      </c>
      <c r="ILF29" s="27"/>
      <c r="ILG29" s="29"/>
      <c r="ILH29" s="43"/>
      <c r="ILI29" s="29" t="s">
        <v>635</v>
      </c>
      <c r="ILJ29" s="27"/>
      <c r="ILK29" s="29"/>
      <c r="ILL29" s="43"/>
      <c r="ILM29" s="29" t="s">
        <v>635</v>
      </c>
      <c r="ILN29" s="27"/>
      <c r="ILO29" s="29"/>
      <c r="ILP29" s="43"/>
      <c r="ILQ29" s="29" t="s">
        <v>635</v>
      </c>
      <c r="ILR29" s="27"/>
      <c r="ILS29" s="29"/>
      <c r="ILT29" s="43"/>
      <c r="ILU29" s="29" t="s">
        <v>635</v>
      </c>
      <c r="ILV29" s="27"/>
      <c r="ILW29" s="29"/>
      <c r="ILX29" s="43"/>
      <c r="ILY29" s="29" t="s">
        <v>635</v>
      </c>
      <c r="ILZ29" s="27"/>
      <c r="IMA29" s="29"/>
      <c r="IMB29" s="43"/>
      <c r="IMC29" s="29" t="s">
        <v>635</v>
      </c>
      <c r="IMD29" s="27"/>
      <c r="IME29" s="29"/>
      <c r="IMF29" s="43"/>
      <c r="IMG29" s="29" t="s">
        <v>635</v>
      </c>
      <c r="IMH29" s="27"/>
      <c r="IMI29" s="29"/>
      <c r="IMJ29" s="43"/>
      <c r="IMK29" s="29" t="s">
        <v>635</v>
      </c>
      <c r="IML29" s="27"/>
      <c r="IMM29" s="29"/>
      <c r="IMN29" s="43"/>
      <c r="IMO29" s="29" t="s">
        <v>635</v>
      </c>
      <c r="IMP29" s="27"/>
      <c r="IMQ29" s="29"/>
      <c r="IMR29" s="43"/>
      <c r="IMS29" s="29" t="s">
        <v>635</v>
      </c>
      <c r="IMT29" s="27"/>
      <c r="IMU29" s="29"/>
      <c r="IMV29" s="43"/>
      <c r="IMW29" s="29" t="s">
        <v>635</v>
      </c>
      <c r="IMX29" s="27"/>
      <c r="IMY29" s="29"/>
      <c r="IMZ29" s="43"/>
      <c r="INA29" s="29" t="s">
        <v>635</v>
      </c>
      <c r="INB29" s="27"/>
      <c r="INC29" s="29"/>
      <c r="IND29" s="43"/>
      <c r="INE29" s="29" t="s">
        <v>635</v>
      </c>
      <c r="INF29" s="27"/>
      <c r="ING29" s="29"/>
      <c r="INH29" s="43"/>
      <c r="INI29" s="29" t="s">
        <v>635</v>
      </c>
      <c r="INJ29" s="27"/>
      <c r="INK29" s="29"/>
      <c r="INL29" s="43"/>
      <c r="INM29" s="29" t="s">
        <v>635</v>
      </c>
      <c r="INN29" s="27"/>
      <c r="INO29" s="29"/>
      <c r="INP29" s="43"/>
      <c r="INQ29" s="29" t="s">
        <v>635</v>
      </c>
      <c r="INR29" s="27"/>
      <c r="INS29" s="29"/>
      <c r="INT29" s="43"/>
      <c r="INU29" s="29" t="s">
        <v>635</v>
      </c>
      <c r="INV29" s="27"/>
      <c r="INW29" s="29"/>
      <c r="INX29" s="43"/>
      <c r="INY29" s="29" t="s">
        <v>635</v>
      </c>
      <c r="INZ29" s="27"/>
      <c r="IOA29" s="29"/>
      <c r="IOB29" s="43"/>
      <c r="IOC29" s="29" t="s">
        <v>635</v>
      </c>
      <c r="IOD29" s="27"/>
      <c r="IOE29" s="29"/>
      <c r="IOF29" s="43"/>
      <c r="IOG29" s="29" t="s">
        <v>635</v>
      </c>
      <c r="IOH29" s="27"/>
      <c r="IOI29" s="29"/>
      <c r="IOJ29" s="43"/>
      <c r="IOK29" s="29" t="s">
        <v>635</v>
      </c>
      <c r="IOL29" s="27"/>
      <c r="IOM29" s="29"/>
      <c r="ION29" s="43"/>
      <c r="IOO29" s="29" t="s">
        <v>635</v>
      </c>
      <c r="IOP29" s="27"/>
      <c r="IOQ29" s="29"/>
      <c r="IOR29" s="43"/>
      <c r="IOS29" s="29" t="s">
        <v>635</v>
      </c>
      <c r="IOT29" s="27"/>
      <c r="IOU29" s="29"/>
      <c r="IOV29" s="43"/>
      <c r="IOW29" s="29" t="s">
        <v>635</v>
      </c>
      <c r="IOX29" s="27"/>
      <c r="IOY29" s="29"/>
      <c r="IOZ29" s="43"/>
      <c r="IPA29" s="29" t="s">
        <v>635</v>
      </c>
      <c r="IPB29" s="27"/>
      <c r="IPC29" s="29"/>
      <c r="IPD29" s="43"/>
      <c r="IPE29" s="29" t="s">
        <v>635</v>
      </c>
      <c r="IPF29" s="27"/>
      <c r="IPG29" s="29"/>
      <c r="IPH29" s="43"/>
      <c r="IPI29" s="29" t="s">
        <v>635</v>
      </c>
      <c r="IPJ29" s="27"/>
      <c r="IPK29" s="29"/>
      <c r="IPL29" s="43"/>
      <c r="IPM29" s="29" t="s">
        <v>635</v>
      </c>
      <c r="IPN29" s="27"/>
      <c r="IPO29" s="29"/>
      <c r="IPP29" s="43"/>
      <c r="IPQ29" s="29" t="s">
        <v>635</v>
      </c>
      <c r="IPR29" s="27"/>
      <c r="IPS29" s="29"/>
      <c r="IPT29" s="43"/>
      <c r="IPU29" s="29" t="s">
        <v>635</v>
      </c>
      <c r="IPV29" s="27"/>
      <c r="IPW29" s="29"/>
      <c r="IPX29" s="43"/>
      <c r="IPY29" s="29" t="s">
        <v>635</v>
      </c>
      <c r="IPZ29" s="27"/>
      <c r="IQA29" s="29"/>
      <c r="IQB29" s="43"/>
      <c r="IQC29" s="29" t="s">
        <v>635</v>
      </c>
      <c r="IQD29" s="27"/>
      <c r="IQE29" s="29"/>
      <c r="IQF29" s="43"/>
      <c r="IQG29" s="29" t="s">
        <v>635</v>
      </c>
      <c r="IQH29" s="27"/>
      <c r="IQI29" s="29"/>
      <c r="IQJ29" s="43"/>
      <c r="IQK29" s="29" t="s">
        <v>635</v>
      </c>
      <c r="IQL29" s="27"/>
      <c r="IQM29" s="29"/>
      <c r="IQN29" s="43"/>
      <c r="IQO29" s="29" t="s">
        <v>635</v>
      </c>
      <c r="IQP29" s="27"/>
      <c r="IQQ29" s="29"/>
      <c r="IQR29" s="43"/>
      <c r="IQS29" s="29" t="s">
        <v>635</v>
      </c>
      <c r="IQT29" s="27"/>
      <c r="IQU29" s="29"/>
      <c r="IQV29" s="43"/>
      <c r="IQW29" s="29" t="s">
        <v>635</v>
      </c>
      <c r="IQX29" s="27"/>
      <c r="IQY29" s="29"/>
      <c r="IQZ29" s="43"/>
      <c r="IRA29" s="29" t="s">
        <v>635</v>
      </c>
      <c r="IRB29" s="27"/>
      <c r="IRC29" s="29"/>
      <c r="IRD29" s="43"/>
      <c r="IRE29" s="29" t="s">
        <v>635</v>
      </c>
      <c r="IRF29" s="27"/>
      <c r="IRG29" s="29"/>
      <c r="IRH29" s="43"/>
      <c r="IRI29" s="29" t="s">
        <v>635</v>
      </c>
      <c r="IRJ29" s="27"/>
      <c r="IRK29" s="29"/>
      <c r="IRL29" s="43"/>
      <c r="IRM29" s="29" t="s">
        <v>635</v>
      </c>
      <c r="IRN29" s="27"/>
      <c r="IRO29" s="29"/>
      <c r="IRP29" s="43"/>
      <c r="IRQ29" s="29" t="s">
        <v>635</v>
      </c>
      <c r="IRR29" s="27"/>
      <c r="IRS29" s="29"/>
      <c r="IRT29" s="43"/>
      <c r="IRU29" s="29" t="s">
        <v>635</v>
      </c>
      <c r="IRV29" s="27"/>
      <c r="IRW29" s="29"/>
      <c r="IRX29" s="43"/>
      <c r="IRY29" s="29" t="s">
        <v>635</v>
      </c>
      <c r="IRZ29" s="27"/>
      <c r="ISA29" s="29"/>
      <c r="ISB29" s="43"/>
      <c r="ISC29" s="29" t="s">
        <v>635</v>
      </c>
      <c r="ISD29" s="27"/>
      <c r="ISE29" s="29"/>
      <c r="ISF29" s="43"/>
      <c r="ISG29" s="29" t="s">
        <v>635</v>
      </c>
      <c r="ISH29" s="27"/>
      <c r="ISI29" s="29"/>
      <c r="ISJ29" s="43"/>
      <c r="ISK29" s="29" t="s">
        <v>635</v>
      </c>
      <c r="ISL29" s="27"/>
      <c r="ISM29" s="29"/>
      <c r="ISN29" s="43"/>
      <c r="ISO29" s="29" t="s">
        <v>635</v>
      </c>
      <c r="ISP29" s="27"/>
      <c r="ISQ29" s="29"/>
      <c r="ISR29" s="43"/>
      <c r="ISS29" s="29" t="s">
        <v>635</v>
      </c>
      <c r="IST29" s="27"/>
      <c r="ISU29" s="29"/>
      <c r="ISV29" s="43"/>
      <c r="ISW29" s="29" t="s">
        <v>635</v>
      </c>
      <c r="ISX29" s="27"/>
      <c r="ISY29" s="29"/>
      <c r="ISZ29" s="43"/>
      <c r="ITA29" s="29" t="s">
        <v>635</v>
      </c>
      <c r="ITB29" s="27"/>
      <c r="ITC29" s="29"/>
      <c r="ITD29" s="43"/>
      <c r="ITE29" s="29" t="s">
        <v>635</v>
      </c>
      <c r="ITF29" s="27"/>
      <c r="ITG29" s="29"/>
      <c r="ITH29" s="43"/>
      <c r="ITI29" s="29" t="s">
        <v>635</v>
      </c>
      <c r="ITJ29" s="27"/>
      <c r="ITK29" s="29"/>
      <c r="ITL29" s="43"/>
      <c r="ITM29" s="29" t="s">
        <v>635</v>
      </c>
      <c r="ITN29" s="27"/>
      <c r="ITO29" s="29"/>
      <c r="ITP29" s="43"/>
      <c r="ITQ29" s="29" t="s">
        <v>635</v>
      </c>
      <c r="ITR29" s="27"/>
      <c r="ITS29" s="29"/>
      <c r="ITT29" s="43"/>
      <c r="ITU29" s="29" t="s">
        <v>635</v>
      </c>
      <c r="ITV29" s="27"/>
      <c r="ITW29" s="29"/>
      <c r="ITX29" s="43"/>
      <c r="ITY29" s="29" t="s">
        <v>635</v>
      </c>
      <c r="ITZ29" s="27"/>
      <c r="IUA29" s="29"/>
      <c r="IUB29" s="43"/>
      <c r="IUC29" s="29" t="s">
        <v>635</v>
      </c>
      <c r="IUD29" s="27"/>
      <c r="IUE29" s="29"/>
      <c r="IUF29" s="43"/>
      <c r="IUG29" s="29" t="s">
        <v>635</v>
      </c>
      <c r="IUH29" s="27"/>
      <c r="IUI29" s="29"/>
      <c r="IUJ29" s="43"/>
      <c r="IUK29" s="29" t="s">
        <v>635</v>
      </c>
      <c r="IUL29" s="27"/>
      <c r="IUM29" s="29"/>
      <c r="IUN29" s="43"/>
      <c r="IUO29" s="29" t="s">
        <v>635</v>
      </c>
      <c r="IUP29" s="27"/>
      <c r="IUQ29" s="29"/>
      <c r="IUR29" s="43"/>
      <c r="IUS29" s="29" t="s">
        <v>635</v>
      </c>
      <c r="IUT29" s="27"/>
      <c r="IUU29" s="29"/>
      <c r="IUV29" s="43"/>
      <c r="IUW29" s="29" t="s">
        <v>635</v>
      </c>
      <c r="IUX29" s="27"/>
      <c r="IUY29" s="29"/>
      <c r="IUZ29" s="43"/>
      <c r="IVA29" s="29" t="s">
        <v>635</v>
      </c>
      <c r="IVB29" s="27"/>
      <c r="IVC29" s="29"/>
      <c r="IVD29" s="43"/>
      <c r="IVE29" s="29" t="s">
        <v>635</v>
      </c>
      <c r="IVF29" s="27"/>
      <c r="IVG29" s="29"/>
      <c r="IVH29" s="43"/>
      <c r="IVI29" s="29" t="s">
        <v>635</v>
      </c>
      <c r="IVJ29" s="27"/>
      <c r="IVK29" s="29"/>
      <c r="IVL29" s="43"/>
      <c r="IVM29" s="29" t="s">
        <v>635</v>
      </c>
      <c r="IVN29" s="27"/>
      <c r="IVO29" s="29"/>
      <c r="IVP29" s="43"/>
      <c r="IVQ29" s="29" t="s">
        <v>635</v>
      </c>
      <c r="IVR29" s="27"/>
      <c r="IVS29" s="29"/>
      <c r="IVT29" s="43"/>
      <c r="IVU29" s="29" t="s">
        <v>635</v>
      </c>
      <c r="IVV29" s="27"/>
      <c r="IVW29" s="29"/>
      <c r="IVX29" s="43"/>
      <c r="IVY29" s="29" t="s">
        <v>635</v>
      </c>
      <c r="IVZ29" s="27"/>
      <c r="IWA29" s="29"/>
      <c r="IWB29" s="43"/>
      <c r="IWC29" s="29" t="s">
        <v>635</v>
      </c>
      <c r="IWD29" s="27"/>
      <c r="IWE29" s="29"/>
      <c r="IWF29" s="43"/>
      <c r="IWG29" s="29" t="s">
        <v>635</v>
      </c>
      <c r="IWH29" s="27"/>
      <c r="IWI29" s="29"/>
      <c r="IWJ29" s="43"/>
      <c r="IWK29" s="29" t="s">
        <v>635</v>
      </c>
      <c r="IWL29" s="27"/>
      <c r="IWM29" s="29"/>
      <c r="IWN29" s="43"/>
      <c r="IWO29" s="29" t="s">
        <v>635</v>
      </c>
      <c r="IWP29" s="27"/>
      <c r="IWQ29" s="29"/>
      <c r="IWR29" s="43"/>
      <c r="IWS29" s="29" t="s">
        <v>635</v>
      </c>
      <c r="IWT29" s="27"/>
      <c r="IWU29" s="29"/>
      <c r="IWV29" s="43"/>
      <c r="IWW29" s="29" t="s">
        <v>635</v>
      </c>
      <c r="IWX29" s="27"/>
      <c r="IWY29" s="29"/>
      <c r="IWZ29" s="43"/>
      <c r="IXA29" s="29" t="s">
        <v>635</v>
      </c>
      <c r="IXB29" s="27"/>
      <c r="IXC29" s="29"/>
      <c r="IXD29" s="43"/>
      <c r="IXE29" s="29" t="s">
        <v>635</v>
      </c>
      <c r="IXF29" s="27"/>
      <c r="IXG29" s="29"/>
      <c r="IXH29" s="43"/>
      <c r="IXI29" s="29" t="s">
        <v>635</v>
      </c>
      <c r="IXJ29" s="27"/>
      <c r="IXK29" s="29"/>
      <c r="IXL29" s="43"/>
      <c r="IXM29" s="29" t="s">
        <v>635</v>
      </c>
      <c r="IXN29" s="27"/>
      <c r="IXO29" s="29"/>
      <c r="IXP29" s="43"/>
      <c r="IXQ29" s="29" t="s">
        <v>635</v>
      </c>
      <c r="IXR29" s="27"/>
      <c r="IXS29" s="29"/>
      <c r="IXT29" s="43"/>
      <c r="IXU29" s="29" t="s">
        <v>635</v>
      </c>
      <c r="IXV29" s="27"/>
      <c r="IXW29" s="29"/>
      <c r="IXX29" s="43"/>
      <c r="IXY29" s="29" t="s">
        <v>635</v>
      </c>
      <c r="IXZ29" s="27"/>
      <c r="IYA29" s="29"/>
      <c r="IYB29" s="43"/>
      <c r="IYC29" s="29" t="s">
        <v>635</v>
      </c>
      <c r="IYD29" s="27"/>
      <c r="IYE29" s="29"/>
      <c r="IYF29" s="43"/>
      <c r="IYG29" s="29" t="s">
        <v>635</v>
      </c>
      <c r="IYH29" s="27"/>
      <c r="IYI29" s="29"/>
      <c r="IYJ29" s="43"/>
      <c r="IYK29" s="29" t="s">
        <v>635</v>
      </c>
      <c r="IYL29" s="27"/>
      <c r="IYM29" s="29"/>
      <c r="IYN29" s="43"/>
      <c r="IYO29" s="29" t="s">
        <v>635</v>
      </c>
      <c r="IYP29" s="27"/>
      <c r="IYQ29" s="29"/>
      <c r="IYR29" s="43"/>
      <c r="IYS29" s="29" t="s">
        <v>635</v>
      </c>
      <c r="IYT29" s="27"/>
      <c r="IYU29" s="29"/>
      <c r="IYV29" s="43"/>
      <c r="IYW29" s="29" t="s">
        <v>635</v>
      </c>
      <c r="IYX29" s="27"/>
      <c r="IYY29" s="29"/>
      <c r="IYZ29" s="43"/>
      <c r="IZA29" s="29" t="s">
        <v>635</v>
      </c>
      <c r="IZB29" s="27"/>
      <c r="IZC29" s="29"/>
      <c r="IZD29" s="43"/>
      <c r="IZE29" s="29" t="s">
        <v>635</v>
      </c>
      <c r="IZF29" s="27"/>
      <c r="IZG29" s="29"/>
      <c r="IZH29" s="43"/>
      <c r="IZI29" s="29" t="s">
        <v>635</v>
      </c>
      <c r="IZJ29" s="27"/>
      <c r="IZK29" s="29"/>
      <c r="IZL29" s="43"/>
      <c r="IZM29" s="29" t="s">
        <v>635</v>
      </c>
      <c r="IZN29" s="27"/>
      <c r="IZO29" s="29"/>
      <c r="IZP29" s="43"/>
      <c r="IZQ29" s="29" t="s">
        <v>635</v>
      </c>
      <c r="IZR29" s="27"/>
      <c r="IZS29" s="29"/>
      <c r="IZT29" s="43"/>
      <c r="IZU29" s="29" t="s">
        <v>635</v>
      </c>
      <c r="IZV29" s="27"/>
      <c r="IZW29" s="29"/>
      <c r="IZX29" s="43"/>
      <c r="IZY29" s="29" t="s">
        <v>635</v>
      </c>
      <c r="IZZ29" s="27"/>
      <c r="JAA29" s="29"/>
      <c r="JAB29" s="43"/>
      <c r="JAC29" s="29" t="s">
        <v>635</v>
      </c>
      <c r="JAD29" s="27"/>
      <c r="JAE29" s="29"/>
      <c r="JAF29" s="43"/>
      <c r="JAG29" s="29" t="s">
        <v>635</v>
      </c>
      <c r="JAH29" s="27"/>
      <c r="JAI29" s="29"/>
      <c r="JAJ29" s="43"/>
      <c r="JAK29" s="29" t="s">
        <v>635</v>
      </c>
      <c r="JAL29" s="27"/>
      <c r="JAM29" s="29"/>
      <c r="JAN29" s="43"/>
      <c r="JAO29" s="29" t="s">
        <v>635</v>
      </c>
      <c r="JAP29" s="27"/>
      <c r="JAQ29" s="29"/>
      <c r="JAR29" s="43"/>
      <c r="JAS29" s="29" t="s">
        <v>635</v>
      </c>
      <c r="JAT29" s="27"/>
      <c r="JAU29" s="29"/>
      <c r="JAV29" s="43"/>
      <c r="JAW29" s="29" t="s">
        <v>635</v>
      </c>
      <c r="JAX29" s="27"/>
      <c r="JAY29" s="29"/>
      <c r="JAZ29" s="43"/>
      <c r="JBA29" s="29" t="s">
        <v>635</v>
      </c>
      <c r="JBB29" s="27"/>
      <c r="JBC29" s="29"/>
      <c r="JBD29" s="43"/>
      <c r="JBE29" s="29" t="s">
        <v>635</v>
      </c>
      <c r="JBF29" s="27"/>
      <c r="JBG29" s="29"/>
      <c r="JBH29" s="43"/>
      <c r="JBI29" s="29" t="s">
        <v>635</v>
      </c>
      <c r="JBJ29" s="27"/>
      <c r="JBK29" s="29"/>
      <c r="JBL29" s="43"/>
      <c r="JBM29" s="29" t="s">
        <v>635</v>
      </c>
      <c r="JBN29" s="27"/>
      <c r="JBO29" s="29"/>
      <c r="JBP29" s="43"/>
      <c r="JBQ29" s="29" t="s">
        <v>635</v>
      </c>
      <c r="JBR29" s="27"/>
      <c r="JBS29" s="29"/>
      <c r="JBT29" s="43"/>
      <c r="JBU29" s="29" t="s">
        <v>635</v>
      </c>
      <c r="JBV29" s="27"/>
      <c r="JBW29" s="29"/>
      <c r="JBX29" s="43"/>
      <c r="JBY29" s="29" t="s">
        <v>635</v>
      </c>
      <c r="JBZ29" s="27"/>
      <c r="JCA29" s="29"/>
      <c r="JCB29" s="43"/>
      <c r="JCC29" s="29" t="s">
        <v>635</v>
      </c>
      <c r="JCD29" s="27"/>
      <c r="JCE29" s="29"/>
      <c r="JCF29" s="43"/>
      <c r="JCG29" s="29" t="s">
        <v>635</v>
      </c>
      <c r="JCH29" s="27"/>
      <c r="JCI29" s="29"/>
      <c r="JCJ29" s="43"/>
      <c r="JCK29" s="29" t="s">
        <v>635</v>
      </c>
      <c r="JCL29" s="27"/>
      <c r="JCM29" s="29"/>
      <c r="JCN29" s="43"/>
      <c r="JCO29" s="29" t="s">
        <v>635</v>
      </c>
      <c r="JCP29" s="27"/>
      <c r="JCQ29" s="29"/>
      <c r="JCR29" s="43"/>
      <c r="JCS29" s="29" t="s">
        <v>635</v>
      </c>
      <c r="JCT29" s="27"/>
      <c r="JCU29" s="29"/>
      <c r="JCV29" s="43"/>
      <c r="JCW29" s="29" t="s">
        <v>635</v>
      </c>
      <c r="JCX29" s="27"/>
      <c r="JCY29" s="29"/>
      <c r="JCZ29" s="43"/>
      <c r="JDA29" s="29" t="s">
        <v>635</v>
      </c>
      <c r="JDB29" s="27"/>
      <c r="JDC29" s="29"/>
      <c r="JDD29" s="43"/>
      <c r="JDE29" s="29" t="s">
        <v>635</v>
      </c>
      <c r="JDF29" s="27"/>
      <c r="JDG29" s="29"/>
      <c r="JDH29" s="43"/>
      <c r="JDI29" s="29" t="s">
        <v>635</v>
      </c>
      <c r="JDJ29" s="27"/>
      <c r="JDK29" s="29"/>
      <c r="JDL29" s="43"/>
      <c r="JDM29" s="29" t="s">
        <v>635</v>
      </c>
      <c r="JDN29" s="27"/>
      <c r="JDO29" s="29"/>
      <c r="JDP29" s="43"/>
      <c r="JDQ29" s="29" t="s">
        <v>635</v>
      </c>
      <c r="JDR29" s="27"/>
      <c r="JDS29" s="29"/>
      <c r="JDT29" s="43"/>
      <c r="JDU29" s="29" t="s">
        <v>635</v>
      </c>
      <c r="JDV29" s="27"/>
      <c r="JDW29" s="29"/>
      <c r="JDX29" s="43"/>
      <c r="JDY29" s="29" t="s">
        <v>635</v>
      </c>
      <c r="JDZ29" s="27"/>
      <c r="JEA29" s="29"/>
      <c r="JEB29" s="43"/>
      <c r="JEC29" s="29" t="s">
        <v>635</v>
      </c>
      <c r="JED29" s="27"/>
      <c r="JEE29" s="29"/>
      <c r="JEF29" s="43"/>
      <c r="JEG29" s="29" t="s">
        <v>635</v>
      </c>
      <c r="JEH29" s="27"/>
      <c r="JEI29" s="29"/>
      <c r="JEJ29" s="43"/>
      <c r="JEK29" s="29" t="s">
        <v>635</v>
      </c>
      <c r="JEL29" s="27"/>
      <c r="JEM29" s="29"/>
      <c r="JEN29" s="43"/>
      <c r="JEO29" s="29" t="s">
        <v>635</v>
      </c>
      <c r="JEP29" s="27"/>
      <c r="JEQ29" s="29"/>
      <c r="JER29" s="43"/>
      <c r="JES29" s="29" t="s">
        <v>635</v>
      </c>
      <c r="JET29" s="27"/>
      <c r="JEU29" s="29"/>
      <c r="JEV29" s="43"/>
      <c r="JEW29" s="29" t="s">
        <v>635</v>
      </c>
      <c r="JEX29" s="27"/>
      <c r="JEY29" s="29"/>
      <c r="JEZ29" s="43"/>
      <c r="JFA29" s="29" t="s">
        <v>635</v>
      </c>
      <c r="JFB29" s="27"/>
      <c r="JFC29" s="29"/>
      <c r="JFD29" s="43"/>
      <c r="JFE29" s="29" t="s">
        <v>635</v>
      </c>
      <c r="JFF29" s="27"/>
      <c r="JFG29" s="29"/>
      <c r="JFH29" s="43"/>
      <c r="JFI29" s="29" t="s">
        <v>635</v>
      </c>
      <c r="JFJ29" s="27"/>
      <c r="JFK29" s="29"/>
      <c r="JFL29" s="43"/>
      <c r="JFM29" s="29" t="s">
        <v>635</v>
      </c>
      <c r="JFN29" s="27"/>
      <c r="JFO29" s="29"/>
      <c r="JFP29" s="43"/>
      <c r="JFQ29" s="29" t="s">
        <v>635</v>
      </c>
      <c r="JFR29" s="27"/>
      <c r="JFS29" s="29"/>
      <c r="JFT29" s="43"/>
      <c r="JFU29" s="29" t="s">
        <v>635</v>
      </c>
      <c r="JFV29" s="27"/>
      <c r="JFW29" s="29"/>
      <c r="JFX29" s="43"/>
      <c r="JFY29" s="29" t="s">
        <v>635</v>
      </c>
      <c r="JFZ29" s="27"/>
      <c r="JGA29" s="29"/>
      <c r="JGB29" s="43"/>
      <c r="JGC29" s="29" t="s">
        <v>635</v>
      </c>
      <c r="JGD29" s="27"/>
      <c r="JGE29" s="29"/>
      <c r="JGF29" s="43"/>
      <c r="JGG29" s="29" t="s">
        <v>635</v>
      </c>
      <c r="JGH29" s="27"/>
      <c r="JGI29" s="29"/>
      <c r="JGJ29" s="43"/>
      <c r="JGK29" s="29" t="s">
        <v>635</v>
      </c>
      <c r="JGL29" s="27"/>
      <c r="JGM29" s="29"/>
      <c r="JGN29" s="43"/>
      <c r="JGO29" s="29" t="s">
        <v>635</v>
      </c>
      <c r="JGP29" s="27"/>
      <c r="JGQ29" s="29"/>
      <c r="JGR29" s="43"/>
      <c r="JGS29" s="29" t="s">
        <v>635</v>
      </c>
      <c r="JGT29" s="27"/>
      <c r="JGU29" s="29"/>
      <c r="JGV29" s="43"/>
      <c r="JGW29" s="29" t="s">
        <v>635</v>
      </c>
      <c r="JGX29" s="27"/>
      <c r="JGY29" s="29"/>
      <c r="JGZ29" s="43"/>
      <c r="JHA29" s="29" t="s">
        <v>635</v>
      </c>
      <c r="JHB29" s="27"/>
      <c r="JHC29" s="29"/>
      <c r="JHD29" s="43"/>
      <c r="JHE29" s="29" t="s">
        <v>635</v>
      </c>
      <c r="JHF29" s="27"/>
      <c r="JHG29" s="29"/>
      <c r="JHH29" s="43"/>
      <c r="JHI29" s="29" t="s">
        <v>635</v>
      </c>
      <c r="JHJ29" s="27"/>
      <c r="JHK29" s="29"/>
      <c r="JHL29" s="43"/>
      <c r="JHM29" s="29" t="s">
        <v>635</v>
      </c>
      <c r="JHN29" s="27"/>
      <c r="JHO29" s="29"/>
      <c r="JHP29" s="43"/>
      <c r="JHQ29" s="29" t="s">
        <v>635</v>
      </c>
      <c r="JHR29" s="27"/>
      <c r="JHS29" s="29"/>
      <c r="JHT29" s="43"/>
      <c r="JHU29" s="29" t="s">
        <v>635</v>
      </c>
      <c r="JHV29" s="27"/>
      <c r="JHW29" s="29"/>
      <c r="JHX29" s="43"/>
      <c r="JHY29" s="29" t="s">
        <v>635</v>
      </c>
      <c r="JHZ29" s="27"/>
      <c r="JIA29" s="29"/>
      <c r="JIB29" s="43"/>
      <c r="JIC29" s="29" t="s">
        <v>635</v>
      </c>
      <c r="JID29" s="27"/>
      <c r="JIE29" s="29"/>
      <c r="JIF29" s="43"/>
      <c r="JIG29" s="29" t="s">
        <v>635</v>
      </c>
      <c r="JIH29" s="27"/>
      <c r="JII29" s="29"/>
      <c r="JIJ29" s="43"/>
      <c r="JIK29" s="29" t="s">
        <v>635</v>
      </c>
      <c r="JIL29" s="27"/>
      <c r="JIM29" s="29"/>
      <c r="JIN29" s="43"/>
      <c r="JIO29" s="29" t="s">
        <v>635</v>
      </c>
      <c r="JIP29" s="27"/>
      <c r="JIQ29" s="29"/>
      <c r="JIR29" s="43"/>
      <c r="JIS29" s="29" t="s">
        <v>635</v>
      </c>
      <c r="JIT29" s="27"/>
      <c r="JIU29" s="29"/>
      <c r="JIV29" s="43"/>
      <c r="JIW29" s="29" t="s">
        <v>635</v>
      </c>
      <c r="JIX29" s="27"/>
      <c r="JIY29" s="29"/>
      <c r="JIZ29" s="43"/>
      <c r="JJA29" s="29" t="s">
        <v>635</v>
      </c>
      <c r="JJB29" s="27"/>
      <c r="JJC29" s="29"/>
      <c r="JJD29" s="43"/>
      <c r="JJE29" s="29" t="s">
        <v>635</v>
      </c>
      <c r="JJF29" s="27"/>
      <c r="JJG29" s="29"/>
      <c r="JJH29" s="43"/>
      <c r="JJI29" s="29" t="s">
        <v>635</v>
      </c>
      <c r="JJJ29" s="27"/>
      <c r="JJK29" s="29"/>
      <c r="JJL29" s="43"/>
      <c r="JJM29" s="29" t="s">
        <v>635</v>
      </c>
      <c r="JJN29" s="27"/>
      <c r="JJO29" s="29"/>
      <c r="JJP29" s="43"/>
      <c r="JJQ29" s="29" t="s">
        <v>635</v>
      </c>
      <c r="JJR29" s="27"/>
      <c r="JJS29" s="29"/>
      <c r="JJT29" s="43"/>
      <c r="JJU29" s="29" t="s">
        <v>635</v>
      </c>
      <c r="JJV29" s="27"/>
      <c r="JJW29" s="29"/>
      <c r="JJX29" s="43"/>
      <c r="JJY29" s="29" t="s">
        <v>635</v>
      </c>
      <c r="JJZ29" s="27"/>
      <c r="JKA29" s="29"/>
      <c r="JKB29" s="43"/>
      <c r="JKC29" s="29" t="s">
        <v>635</v>
      </c>
      <c r="JKD29" s="27"/>
      <c r="JKE29" s="29"/>
      <c r="JKF29" s="43"/>
      <c r="JKG29" s="29" t="s">
        <v>635</v>
      </c>
      <c r="JKH29" s="27"/>
      <c r="JKI29" s="29"/>
      <c r="JKJ29" s="43"/>
      <c r="JKK29" s="29" t="s">
        <v>635</v>
      </c>
      <c r="JKL29" s="27"/>
      <c r="JKM29" s="29"/>
      <c r="JKN29" s="43"/>
      <c r="JKO29" s="29" t="s">
        <v>635</v>
      </c>
      <c r="JKP29" s="27"/>
      <c r="JKQ29" s="29"/>
      <c r="JKR29" s="43"/>
      <c r="JKS29" s="29" t="s">
        <v>635</v>
      </c>
      <c r="JKT29" s="27"/>
      <c r="JKU29" s="29"/>
      <c r="JKV29" s="43"/>
      <c r="JKW29" s="29" t="s">
        <v>635</v>
      </c>
      <c r="JKX29" s="27"/>
      <c r="JKY29" s="29"/>
      <c r="JKZ29" s="43"/>
      <c r="JLA29" s="29" t="s">
        <v>635</v>
      </c>
      <c r="JLB29" s="27"/>
      <c r="JLC29" s="29"/>
      <c r="JLD29" s="43"/>
      <c r="JLE29" s="29" t="s">
        <v>635</v>
      </c>
      <c r="JLF29" s="27"/>
      <c r="JLG29" s="29"/>
      <c r="JLH29" s="43"/>
      <c r="JLI29" s="29" t="s">
        <v>635</v>
      </c>
      <c r="JLJ29" s="27"/>
      <c r="JLK29" s="29"/>
      <c r="JLL29" s="43"/>
      <c r="JLM29" s="29" t="s">
        <v>635</v>
      </c>
      <c r="JLN29" s="27"/>
      <c r="JLO29" s="29"/>
      <c r="JLP29" s="43"/>
      <c r="JLQ29" s="29" t="s">
        <v>635</v>
      </c>
      <c r="JLR29" s="27"/>
      <c r="JLS29" s="29"/>
      <c r="JLT29" s="43"/>
      <c r="JLU29" s="29" t="s">
        <v>635</v>
      </c>
      <c r="JLV29" s="27"/>
      <c r="JLW29" s="29"/>
      <c r="JLX29" s="43"/>
      <c r="JLY29" s="29" t="s">
        <v>635</v>
      </c>
      <c r="JLZ29" s="27"/>
      <c r="JMA29" s="29"/>
      <c r="JMB29" s="43"/>
      <c r="JMC29" s="29" t="s">
        <v>635</v>
      </c>
      <c r="JMD29" s="27"/>
      <c r="JME29" s="29"/>
      <c r="JMF29" s="43"/>
      <c r="JMG29" s="29" t="s">
        <v>635</v>
      </c>
      <c r="JMH29" s="27"/>
      <c r="JMI29" s="29"/>
      <c r="JMJ29" s="43"/>
      <c r="JMK29" s="29" t="s">
        <v>635</v>
      </c>
      <c r="JML29" s="27"/>
      <c r="JMM29" s="29"/>
      <c r="JMN29" s="43"/>
      <c r="JMO29" s="29" t="s">
        <v>635</v>
      </c>
      <c r="JMP29" s="27"/>
      <c r="JMQ29" s="29"/>
      <c r="JMR29" s="43"/>
      <c r="JMS29" s="29" t="s">
        <v>635</v>
      </c>
      <c r="JMT29" s="27"/>
      <c r="JMU29" s="29"/>
      <c r="JMV29" s="43"/>
      <c r="JMW29" s="29" t="s">
        <v>635</v>
      </c>
      <c r="JMX29" s="27"/>
      <c r="JMY29" s="29"/>
      <c r="JMZ29" s="43"/>
      <c r="JNA29" s="29" t="s">
        <v>635</v>
      </c>
      <c r="JNB29" s="27"/>
      <c r="JNC29" s="29"/>
      <c r="JND29" s="43"/>
      <c r="JNE29" s="29" t="s">
        <v>635</v>
      </c>
      <c r="JNF29" s="27"/>
      <c r="JNG29" s="29"/>
      <c r="JNH29" s="43"/>
      <c r="JNI29" s="29" t="s">
        <v>635</v>
      </c>
      <c r="JNJ29" s="27"/>
      <c r="JNK29" s="29"/>
      <c r="JNL29" s="43"/>
      <c r="JNM29" s="29" t="s">
        <v>635</v>
      </c>
      <c r="JNN29" s="27"/>
      <c r="JNO29" s="29"/>
      <c r="JNP29" s="43"/>
      <c r="JNQ29" s="29" t="s">
        <v>635</v>
      </c>
      <c r="JNR29" s="27"/>
      <c r="JNS29" s="29"/>
      <c r="JNT29" s="43"/>
      <c r="JNU29" s="29" t="s">
        <v>635</v>
      </c>
      <c r="JNV29" s="27"/>
      <c r="JNW29" s="29"/>
      <c r="JNX29" s="43"/>
      <c r="JNY29" s="29" t="s">
        <v>635</v>
      </c>
      <c r="JNZ29" s="27"/>
      <c r="JOA29" s="29"/>
      <c r="JOB29" s="43"/>
      <c r="JOC29" s="29" t="s">
        <v>635</v>
      </c>
      <c r="JOD29" s="27"/>
      <c r="JOE29" s="29"/>
      <c r="JOF29" s="43"/>
      <c r="JOG29" s="29" t="s">
        <v>635</v>
      </c>
      <c r="JOH29" s="27"/>
      <c r="JOI29" s="29"/>
      <c r="JOJ29" s="43"/>
      <c r="JOK29" s="29" t="s">
        <v>635</v>
      </c>
      <c r="JOL29" s="27"/>
      <c r="JOM29" s="29"/>
      <c r="JON29" s="43"/>
      <c r="JOO29" s="29" t="s">
        <v>635</v>
      </c>
      <c r="JOP29" s="27"/>
      <c r="JOQ29" s="29"/>
      <c r="JOR29" s="43"/>
      <c r="JOS29" s="29" t="s">
        <v>635</v>
      </c>
      <c r="JOT29" s="27"/>
      <c r="JOU29" s="29"/>
      <c r="JOV29" s="43"/>
      <c r="JOW29" s="29" t="s">
        <v>635</v>
      </c>
      <c r="JOX29" s="27"/>
      <c r="JOY29" s="29"/>
      <c r="JOZ29" s="43"/>
      <c r="JPA29" s="29" t="s">
        <v>635</v>
      </c>
      <c r="JPB29" s="27"/>
      <c r="JPC29" s="29"/>
      <c r="JPD29" s="43"/>
      <c r="JPE29" s="29" t="s">
        <v>635</v>
      </c>
      <c r="JPF29" s="27"/>
      <c r="JPG29" s="29"/>
      <c r="JPH29" s="43"/>
      <c r="JPI29" s="29" t="s">
        <v>635</v>
      </c>
      <c r="JPJ29" s="27"/>
      <c r="JPK29" s="29"/>
      <c r="JPL29" s="43"/>
      <c r="JPM29" s="29" t="s">
        <v>635</v>
      </c>
      <c r="JPN29" s="27"/>
      <c r="JPO29" s="29"/>
      <c r="JPP29" s="43"/>
      <c r="JPQ29" s="29" t="s">
        <v>635</v>
      </c>
      <c r="JPR29" s="27"/>
      <c r="JPS29" s="29"/>
      <c r="JPT29" s="43"/>
      <c r="JPU29" s="29" t="s">
        <v>635</v>
      </c>
      <c r="JPV29" s="27"/>
      <c r="JPW29" s="29"/>
      <c r="JPX29" s="43"/>
      <c r="JPY29" s="29" t="s">
        <v>635</v>
      </c>
      <c r="JPZ29" s="27"/>
      <c r="JQA29" s="29"/>
      <c r="JQB29" s="43"/>
      <c r="JQC29" s="29" t="s">
        <v>635</v>
      </c>
      <c r="JQD29" s="27"/>
      <c r="JQE29" s="29"/>
      <c r="JQF29" s="43"/>
      <c r="JQG29" s="29" t="s">
        <v>635</v>
      </c>
      <c r="JQH29" s="27"/>
      <c r="JQI29" s="29"/>
      <c r="JQJ29" s="43"/>
      <c r="JQK29" s="29" t="s">
        <v>635</v>
      </c>
      <c r="JQL29" s="27"/>
      <c r="JQM29" s="29"/>
      <c r="JQN29" s="43"/>
      <c r="JQO29" s="29" t="s">
        <v>635</v>
      </c>
      <c r="JQP29" s="27"/>
      <c r="JQQ29" s="29"/>
      <c r="JQR29" s="43"/>
      <c r="JQS29" s="29" t="s">
        <v>635</v>
      </c>
      <c r="JQT29" s="27"/>
      <c r="JQU29" s="29"/>
      <c r="JQV29" s="43"/>
      <c r="JQW29" s="29" t="s">
        <v>635</v>
      </c>
      <c r="JQX29" s="27"/>
      <c r="JQY29" s="29"/>
      <c r="JQZ29" s="43"/>
      <c r="JRA29" s="29" t="s">
        <v>635</v>
      </c>
      <c r="JRB29" s="27"/>
      <c r="JRC29" s="29"/>
      <c r="JRD29" s="43"/>
      <c r="JRE29" s="29" t="s">
        <v>635</v>
      </c>
      <c r="JRF29" s="27"/>
      <c r="JRG29" s="29"/>
      <c r="JRH29" s="43"/>
      <c r="JRI29" s="29" t="s">
        <v>635</v>
      </c>
      <c r="JRJ29" s="27"/>
      <c r="JRK29" s="29"/>
      <c r="JRL29" s="43"/>
      <c r="JRM29" s="29" t="s">
        <v>635</v>
      </c>
      <c r="JRN29" s="27"/>
      <c r="JRO29" s="29"/>
      <c r="JRP29" s="43"/>
      <c r="JRQ29" s="29" t="s">
        <v>635</v>
      </c>
      <c r="JRR29" s="27"/>
      <c r="JRS29" s="29"/>
      <c r="JRT29" s="43"/>
      <c r="JRU29" s="29" t="s">
        <v>635</v>
      </c>
      <c r="JRV29" s="27"/>
      <c r="JRW29" s="29"/>
      <c r="JRX29" s="43"/>
      <c r="JRY29" s="29" t="s">
        <v>635</v>
      </c>
      <c r="JRZ29" s="27"/>
      <c r="JSA29" s="29"/>
      <c r="JSB29" s="43"/>
      <c r="JSC29" s="29" t="s">
        <v>635</v>
      </c>
      <c r="JSD29" s="27"/>
      <c r="JSE29" s="29"/>
      <c r="JSF29" s="43"/>
      <c r="JSG29" s="29" t="s">
        <v>635</v>
      </c>
      <c r="JSH29" s="27"/>
      <c r="JSI29" s="29"/>
      <c r="JSJ29" s="43"/>
      <c r="JSK29" s="29" t="s">
        <v>635</v>
      </c>
      <c r="JSL29" s="27"/>
      <c r="JSM29" s="29"/>
      <c r="JSN29" s="43"/>
      <c r="JSO29" s="29" t="s">
        <v>635</v>
      </c>
      <c r="JSP29" s="27"/>
      <c r="JSQ29" s="29"/>
      <c r="JSR29" s="43"/>
      <c r="JSS29" s="29" t="s">
        <v>635</v>
      </c>
      <c r="JST29" s="27"/>
      <c r="JSU29" s="29"/>
      <c r="JSV29" s="43"/>
      <c r="JSW29" s="29" t="s">
        <v>635</v>
      </c>
      <c r="JSX29" s="27"/>
      <c r="JSY29" s="29"/>
      <c r="JSZ29" s="43"/>
      <c r="JTA29" s="29" t="s">
        <v>635</v>
      </c>
      <c r="JTB29" s="27"/>
      <c r="JTC29" s="29"/>
      <c r="JTD29" s="43"/>
      <c r="JTE29" s="29" t="s">
        <v>635</v>
      </c>
      <c r="JTF29" s="27"/>
      <c r="JTG29" s="29"/>
      <c r="JTH29" s="43"/>
      <c r="JTI29" s="29" t="s">
        <v>635</v>
      </c>
      <c r="JTJ29" s="27"/>
      <c r="JTK29" s="29"/>
      <c r="JTL29" s="43"/>
      <c r="JTM29" s="29" t="s">
        <v>635</v>
      </c>
      <c r="JTN29" s="27"/>
      <c r="JTO29" s="29"/>
      <c r="JTP29" s="43"/>
      <c r="JTQ29" s="29" t="s">
        <v>635</v>
      </c>
      <c r="JTR29" s="27"/>
      <c r="JTS29" s="29"/>
      <c r="JTT29" s="43"/>
      <c r="JTU29" s="29" t="s">
        <v>635</v>
      </c>
      <c r="JTV29" s="27"/>
      <c r="JTW29" s="29"/>
      <c r="JTX29" s="43"/>
      <c r="JTY29" s="29" t="s">
        <v>635</v>
      </c>
      <c r="JTZ29" s="27"/>
      <c r="JUA29" s="29"/>
      <c r="JUB29" s="43"/>
      <c r="JUC29" s="29" t="s">
        <v>635</v>
      </c>
      <c r="JUD29" s="27"/>
      <c r="JUE29" s="29"/>
      <c r="JUF29" s="43"/>
      <c r="JUG29" s="29" t="s">
        <v>635</v>
      </c>
      <c r="JUH29" s="27"/>
      <c r="JUI29" s="29"/>
      <c r="JUJ29" s="43"/>
      <c r="JUK29" s="29" t="s">
        <v>635</v>
      </c>
      <c r="JUL29" s="27"/>
      <c r="JUM29" s="29"/>
      <c r="JUN29" s="43"/>
      <c r="JUO29" s="29" t="s">
        <v>635</v>
      </c>
      <c r="JUP29" s="27"/>
      <c r="JUQ29" s="29"/>
      <c r="JUR29" s="43"/>
      <c r="JUS29" s="29" t="s">
        <v>635</v>
      </c>
      <c r="JUT29" s="27"/>
      <c r="JUU29" s="29"/>
      <c r="JUV29" s="43"/>
      <c r="JUW29" s="29" t="s">
        <v>635</v>
      </c>
      <c r="JUX29" s="27"/>
      <c r="JUY29" s="29"/>
      <c r="JUZ29" s="43"/>
      <c r="JVA29" s="29" t="s">
        <v>635</v>
      </c>
      <c r="JVB29" s="27"/>
      <c r="JVC29" s="29"/>
      <c r="JVD29" s="43"/>
      <c r="JVE29" s="29" t="s">
        <v>635</v>
      </c>
      <c r="JVF29" s="27"/>
      <c r="JVG29" s="29"/>
      <c r="JVH29" s="43"/>
      <c r="JVI29" s="29" t="s">
        <v>635</v>
      </c>
      <c r="JVJ29" s="27"/>
      <c r="JVK29" s="29"/>
      <c r="JVL29" s="43"/>
      <c r="JVM29" s="29" t="s">
        <v>635</v>
      </c>
      <c r="JVN29" s="27"/>
      <c r="JVO29" s="29"/>
      <c r="JVP29" s="43"/>
      <c r="JVQ29" s="29" t="s">
        <v>635</v>
      </c>
      <c r="JVR29" s="27"/>
      <c r="JVS29" s="29"/>
      <c r="JVT29" s="43"/>
      <c r="JVU29" s="29" t="s">
        <v>635</v>
      </c>
      <c r="JVV29" s="27"/>
      <c r="JVW29" s="29"/>
      <c r="JVX29" s="43"/>
      <c r="JVY29" s="29" t="s">
        <v>635</v>
      </c>
      <c r="JVZ29" s="27"/>
      <c r="JWA29" s="29"/>
      <c r="JWB29" s="43"/>
      <c r="JWC29" s="29" t="s">
        <v>635</v>
      </c>
      <c r="JWD29" s="27"/>
      <c r="JWE29" s="29"/>
      <c r="JWF29" s="43"/>
      <c r="JWG29" s="29" t="s">
        <v>635</v>
      </c>
      <c r="JWH29" s="27"/>
      <c r="JWI29" s="29"/>
      <c r="JWJ29" s="43"/>
      <c r="JWK29" s="29" t="s">
        <v>635</v>
      </c>
      <c r="JWL29" s="27"/>
      <c r="JWM29" s="29"/>
      <c r="JWN29" s="43"/>
      <c r="JWO29" s="29" t="s">
        <v>635</v>
      </c>
      <c r="JWP29" s="27"/>
      <c r="JWQ29" s="29"/>
      <c r="JWR29" s="43"/>
      <c r="JWS29" s="29" t="s">
        <v>635</v>
      </c>
      <c r="JWT29" s="27"/>
      <c r="JWU29" s="29"/>
      <c r="JWV29" s="43"/>
      <c r="JWW29" s="29" t="s">
        <v>635</v>
      </c>
      <c r="JWX29" s="27"/>
      <c r="JWY29" s="29"/>
      <c r="JWZ29" s="43"/>
      <c r="JXA29" s="29" t="s">
        <v>635</v>
      </c>
      <c r="JXB29" s="27"/>
      <c r="JXC29" s="29"/>
      <c r="JXD29" s="43"/>
      <c r="JXE29" s="29" t="s">
        <v>635</v>
      </c>
      <c r="JXF29" s="27"/>
      <c r="JXG29" s="29"/>
      <c r="JXH29" s="43"/>
      <c r="JXI29" s="29" t="s">
        <v>635</v>
      </c>
      <c r="JXJ29" s="27"/>
      <c r="JXK29" s="29"/>
      <c r="JXL29" s="43"/>
      <c r="JXM29" s="29" t="s">
        <v>635</v>
      </c>
      <c r="JXN29" s="27"/>
      <c r="JXO29" s="29"/>
      <c r="JXP29" s="43"/>
      <c r="JXQ29" s="29" t="s">
        <v>635</v>
      </c>
      <c r="JXR29" s="27"/>
      <c r="JXS29" s="29"/>
      <c r="JXT29" s="43"/>
      <c r="JXU29" s="29" t="s">
        <v>635</v>
      </c>
      <c r="JXV29" s="27"/>
      <c r="JXW29" s="29"/>
      <c r="JXX29" s="43"/>
      <c r="JXY29" s="29" t="s">
        <v>635</v>
      </c>
      <c r="JXZ29" s="27"/>
      <c r="JYA29" s="29"/>
      <c r="JYB29" s="43"/>
      <c r="JYC29" s="29" t="s">
        <v>635</v>
      </c>
      <c r="JYD29" s="27"/>
      <c r="JYE29" s="29"/>
      <c r="JYF29" s="43"/>
      <c r="JYG29" s="29" t="s">
        <v>635</v>
      </c>
      <c r="JYH29" s="27"/>
      <c r="JYI29" s="29"/>
      <c r="JYJ29" s="43"/>
      <c r="JYK29" s="29" t="s">
        <v>635</v>
      </c>
      <c r="JYL29" s="27"/>
      <c r="JYM29" s="29"/>
      <c r="JYN29" s="43"/>
      <c r="JYO29" s="29" t="s">
        <v>635</v>
      </c>
      <c r="JYP29" s="27"/>
      <c r="JYQ29" s="29"/>
      <c r="JYR29" s="43"/>
      <c r="JYS29" s="29" t="s">
        <v>635</v>
      </c>
      <c r="JYT29" s="27"/>
      <c r="JYU29" s="29"/>
      <c r="JYV29" s="43"/>
      <c r="JYW29" s="29" t="s">
        <v>635</v>
      </c>
      <c r="JYX29" s="27"/>
      <c r="JYY29" s="29"/>
      <c r="JYZ29" s="43"/>
      <c r="JZA29" s="29" t="s">
        <v>635</v>
      </c>
      <c r="JZB29" s="27"/>
      <c r="JZC29" s="29"/>
      <c r="JZD29" s="43"/>
      <c r="JZE29" s="29" t="s">
        <v>635</v>
      </c>
      <c r="JZF29" s="27"/>
      <c r="JZG29" s="29"/>
      <c r="JZH29" s="43"/>
      <c r="JZI29" s="29" t="s">
        <v>635</v>
      </c>
      <c r="JZJ29" s="27"/>
      <c r="JZK29" s="29"/>
      <c r="JZL29" s="43"/>
      <c r="JZM29" s="29" t="s">
        <v>635</v>
      </c>
      <c r="JZN29" s="27"/>
      <c r="JZO29" s="29"/>
      <c r="JZP29" s="43"/>
      <c r="JZQ29" s="29" t="s">
        <v>635</v>
      </c>
      <c r="JZR29" s="27"/>
      <c r="JZS29" s="29"/>
      <c r="JZT29" s="43"/>
      <c r="JZU29" s="29" t="s">
        <v>635</v>
      </c>
      <c r="JZV29" s="27"/>
      <c r="JZW29" s="29"/>
      <c r="JZX29" s="43"/>
      <c r="JZY29" s="29" t="s">
        <v>635</v>
      </c>
      <c r="JZZ29" s="27"/>
      <c r="KAA29" s="29"/>
      <c r="KAB29" s="43"/>
      <c r="KAC29" s="29" t="s">
        <v>635</v>
      </c>
      <c r="KAD29" s="27"/>
      <c r="KAE29" s="29"/>
      <c r="KAF29" s="43"/>
      <c r="KAG29" s="29" t="s">
        <v>635</v>
      </c>
      <c r="KAH29" s="27"/>
      <c r="KAI29" s="29"/>
      <c r="KAJ29" s="43"/>
      <c r="KAK29" s="29" t="s">
        <v>635</v>
      </c>
      <c r="KAL29" s="27"/>
      <c r="KAM29" s="29"/>
      <c r="KAN29" s="43"/>
      <c r="KAO29" s="29" t="s">
        <v>635</v>
      </c>
      <c r="KAP29" s="27"/>
      <c r="KAQ29" s="29"/>
      <c r="KAR29" s="43"/>
      <c r="KAS29" s="29" t="s">
        <v>635</v>
      </c>
      <c r="KAT29" s="27"/>
      <c r="KAU29" s="29"/>
      <c r="KAV29" s="43"/>
      <c r="KAW29" s="29" t="s">
        <v>635</v>
      </c>
      <c r="KAX29" s="27"/>
      <c r="KAY29" s="29"/>
      <c r="KAZ29" s="43"/>
      <c r="KBA29" s="29" t="s">
        <v>635</v>
      </c>
      <c r="KBB29" s="27"/>
      <c r="KBC29" s="29"/>
      <c r="KBD29" s="43"/>
      <c r="KBE29" s="29" t="s">
        <v>635</v>
      </c>
      <c r="KBF29" s="27"/>
      <c r="KBG29" s="29"/>
      <c r="KBH29" s="43"/>
      <c r="KBI29" s="29" t="s">
        <v>635</v>
      </c>
      <c r="KBJ29" s="27"/>
      <c r="KBK29" s="29"/>
      <c r="KBL29" s="43"/>
      <c r="KBM29" s="29" t="s">
        <v>635</v>
      </c>
      <c r="KBN29" s="27"/>
      <c r="KBO29" s="29"/>
      <c r="KBP29" s="43"/>
      <c r="KBQ29" s="29" t="s">
        <v>635</v>
      </c>
      <c r="KBR29" s="27"/>
      <c r="KBS29" s="29"/>
      <c r="KBT29" s="43"/>
      <c r="KBU29" s="29" t="s">
        <v>635</v>
      </c>
      <c r="KBV29" s="27"/>
      <c r="KBW29" s="29"/>
      <c r="KBX29" s="43"/>
      <c r="KBY29" s="29" t="s">
        <v>635</v>
      </c>
      <c r="KBZ29" s="27"/>
      <c r="KCA29" s="29"/>
      <c r="KCB29" s="43"/>
      <c r="KCC29" s="29" t="s">
        <v>635</v>
      </c>
      <c r="KCD29" s="27"/>
      <c r="KCE29" s="29"/>
      <c r="KCF29" s="43"/>
      <c r="KCG29" s="29" t="s">
        <v>635</v>
      </c>
      <c r="KCH29" s="27"/>
      <c r="KCI29" s="29"/>
      <c r="KCJ29" s="43"/>
      <c r="KCK29" s="29" t="s">
        <v>635</v>
      </c>
      <c r="KCL29" s="27"/>
      <c r="KCM29" s="29"/>
      <c r="KCN29" s="43"/>
      <c r="KCO29" s="29" t="s">
        <v>635</v>
      </c>
      <c r="KCP29" s="27"/>
      <c r="KCQ29" s="29"/>
      <c r="KCR29" s="43"/>
      <c r="KCS29" s="29" t="s">
        <v>635</v>
      </c>
      <c r="KCT29" s="27"/>
      <c r="KCU29" s="29"/>
      <c r="KCV29" s="43"/>
      <c r="KCW29" s="29" t="s">
        <v>635</v>
      </c>
      <c r="KCX29" s="27"/>
      <c r="KCY29" s="29"/>
      <c r="KCZ29" s="43"/>
      <c r="KDA29" s="29" t="s">
        <v>635</v>
      </c>
      <c r="KDB29" s="27"/>
      <c r="KDC29" s="29"/>
      <c r="KDD29" s="43"/>
      <c r="KDE29" s="29" t="s">
        <v>635</v>
      </c>
      <c r="KDF29" s="27"/>
      <c r="KDG29" s="29"/>
      <c r="KDH29" s="43"/>
      <c r="KDI29" s="29" t="s">
        <v>635</v>
      </c>
      <c r="KDJ29" s="27"/>
      <c r="KDK29" s="29"/>
      <c r="KDL29" s="43"/>
      <c r="KDM29" s="29" t="s">
        <v>635</v>
      </c>
      <c r="KDN29" s="27"/>
      <c r="KDO29" s="29"/>
      <c r="KDP29" s="43"/>
      <c r="KDQ29" s="29" t="s">
        <v>635</v>
      </c>
      <c r="KDR29" s="27"/>
      <c r="KDS29" s="29"/>
      <c r="KDT29" s="43"/>
      <c r="KDU29" s="29" t="s">
        <v>635</v>
      </c>
      <c r="KDV29" s="27"/>
      <c r="KDW29" s="29"/>
      <c r="KDX29" s="43"/>
      <c r="KDY29" s="29" t="s">
        <v>635</v>
      </c>
      <c r="KDZ29" s="27"/>
      <c r="KEA29" s="29"/>
      <c r="KEB29" s="43"/>
      <c r="KEC29" s="29" t="s">
        <v>635</v>
      </c>
      <c r="KED29" s="27"/>
      <c r="KEE29" s="29"/>
      <c r="KEF29" s="43"/>
      <c r="KEG29" s="29" t="s">
        <v>635</v>
      </c>
      <c r="KEH29" s="27"/>
      <c r="KEI29" s="29"/>
      <c r="KEJ29" s="43"/>
      <c r="KEK29" s="29" t="s">
        <v>635</v>
      </c>
      <c r="KEL29" s="27"/>
      <c r="KEM29" s="29"/>
      <c r="KEN29" s="43"/>
      <c r="KEO29" s="29" t="s">
        <v>635</v>
      </c>
      <c r="KEP29" s="27"/>
      <c r="KEQ29" s="29"/>
      <c r="KER29" s="43"/>
      <c r="KES29" s="29" t="s">
        <v>635</v>
      </c>
      <c r="KET29" s="27"/>
      <c r="KEU29" s="29"/>
      <c r="KEV29" s="43"/>
      <c r="KEW29" s="29" t="s">
        <v>635</v>
      </c>
      <c r="KEX29" s="27"/>
      <c r="KEY29" s="29"/>
      <c r="KEZ29" s="43"/>
      <c r="KFA29" s="29" t="s">
        <v>635</v>
      </c>
      <c r="KFB29" s="27"/>
      <c r="KFC29" s="29"/>
      <c r="KFD29" s="43"/>
      <c r="KFE29" s="29" t="s">
        <v>635</v>
      </c>
      <c r="KFF29" s="27"/>
      <c r="KFG29" s="29"/>
      <c r="KFH29" s="43"/>
      <c r="KFI29" s="29" t="s">
        <v>635</v>
      </c>
      <c r="KFJ29" s="27"/>
      <c r="KFK29" s="29"/>
      <c r="KFL29" s="43"/>
      <c r="KFM29" s="29" t="s">
        <v>635</v>
      </c>
      <c r="KFN29" s="27"/>
      <c r="KFO29" s="29"/>
      <c r="KFP29" s="43"/>
      <c r="KFQ29" s="29" t="s">
        <v>635</v>
      </c>
      <c r="KFR29" s="27"/>
      <c r="KFS29" s="29"/>
      <c r="KFT29" s="43"/>
      <c r="KFU29" s="29" t="s">
        <v>635</v>
      </c>
      <c r="KFV29" s="27"/>
      <c r="KFW29" s="29"/>
      <c r="KFX29" s="43"/>
      <c r="KFY29" s="29" t="s">
        <v>635</v>
      </c>
      <c r="KFZ29" s="27"/>
      <c r="KGA29" s="29"/>
      <c r="KGB29" s="43"/>
      <c r="KGC29" s="29" t="s">
        <v>635</v>
      </c>
      <c r="KGD29" s="27"/>
      <c r="KGE29" s="29"/>
      <c r="KGF29" s="43"/>
      <c r="KGG29" s="29" t="s">
        <v>635</v>
      </c>
      <c r="KGH29" s="27"/>
      <c r="KGI29" s="29"/>
      <c r="KGJ29" s="43"/>
      <c r="KGK29" s="29" t="s">
        <v>635</v>
      </c>
      <c r="KGL29" s="27"/>
      <c r="KGM29" s="29"/>
      <c r="KGN29" s="43"/>
      <c r="KGO29" s="29" t="s">
        <v>635</v>
      </c>
      <c r="KGP29" s="27"/>
      <c r="KGQ29" s="29"/>
      <c r="KGR29" s="43"/>
      <c r="KGS29" s="29" t="s">
        <v>635</v>
      </c>
      <c r="KGT29" s="27"/>
      <c r="KGU29" s="29"/>
      <c r="KGV29" s="43"/>
      <c r="KGW29" s="29" t="s">
        <v>635</v>
      </c>
      <c r="KGX29" s="27"/>
      <c r="KGY29" s="29"/>
      <c r="KGZ29" s="43"/>
      <c r="KHA29" s="29" t="s">
        <v>635</v>
      </c>
      <c r="KHB29" s="27"/>
      <c r="KHC29" s="29"/>
      <c r="KHD29" s="43"/>
      <c r="KHE29" s="29" t="s">
        <v>635</v>
      </c>
      <c r="KHF29" s="27"/>
      <c r="KHG29" s="29"/>
      <c r="KHH29" s="43"/>
      <c r="KHI29" s="29" t="s">
        <v>635</v>
      </c>
      <c r="KHJ29" s="27"/>
      <c r="KHK29" s="29"/>
      <c r="KHL29" s="43"/>
      <c r="KHM29" s="29" t="s">
        <v>635</v>
      </c>
      <c r="KHN29" s="27"/>
      <c r="KHO29" s="29"/>
      <c r="KHP29" s="43"/>
      <c r="KHQ29" s="29" t="s">
        <v>635</v>
      </c>
      <c r="KHR29" s="27"/>
      <c r="KHS29" s="29"/>
      <c r="KHT29" s="43"/>
      <c r="KHU29" s="29" t="s">
        <v>635</v>
      </c>
      <c r="KHV29" s="27"/>
      <c r="KHW29" s="29"/>
      <c r="KHX29" s="43"/>
      <c r="KHY29" s="29" t="s">
        <v>635</v>
      </c>
      <c r="KHZ29" s="27"/>
      <c r="KIA29" s="29"/>
      <c r="KIB29" s="43"/>
      <c r="KIC29" s="29" t="s">
        <v>635</v>
      </c>
      <c r="KID29" s="27"/>
      <c r="KIE29" s="29"/>
      <c r="KIF29" s="43"/>
      <c r="KIG29" s="29" t="s">
        <v>635</v>
      </c>
      <c r="KIH29" s="27"/>
      <c r="KII29" s="29"/>
      <c r="KIJ29" s="43"/>
      <c r="KIK29" s="29" t="s">
        <v>635</v>
      </c>
      <c r="KIL29" s="27"/>
      <c r="KIM29" s="29"/>
      <c r="KIN29" s="43"/>
      <c r="KIO29" s="29" t="s">
        <v>635</v>
      </c>
      <c r="KIP29" s="27"/>
      <c r="KIQ29" s="29"/>
      <c r="KIR29" s="43"/>
      <c r="KIS29" s="29" t="s">
        <v>635</v>
      </c>
      <c r="KIT29" s="27"/>
      <c r="KIU29" s="29"/>
      <c r="KIV29" s="43"/>
      <c r="KIW29" s="29" t="s">
        <v>635</v>
      </c>
      <c r="KIX29" s="27"/>
      <c r="KIY29" s="29"/>
      <c r="KIZ29" s="43"/>
      <c r="KJA29" s="29" t="s">
        <v>635</v>
      </c>
      <c r="KJB29" s="27"/>
      <c r="KJC29" s="29"/>
      <c r="KJD29" s="43"/>
      <c r="KJE29" s="29" t="s">
        <v>635</v>
      </c>
      <c r="KJF29" s="27"/>
      <c r="KJG29" s="29"/>
      <c r="KJH29" s="43"/>
      <c r="KJI29" s="29" t="s">
        <v>635</v>
      </c>
      <c r="KJJ29" s="27"/>
      <c r="KJK29" s="29"/>
      <c r="KJL29" s="43"/>
      <c r="KJM29" s="29" t="s">
        <v>635</v>
      </c>
      <c r="KJN29" s="27"/>
      <c r="KJO29" s="29"/>
      <c r="KJP29" s="43"/>
      <c r="KJQ29" s="29" t="s">
        <v>635</v>
      </c>
      <c r="KJR29" s="27"/>
      <c r="KJS29" s="29"/>
      <c r="KJT29" s="43"/>
      <c r="KJU29" s="29" t="s">
        <v>635</v>
      </c>
      <c r="KJV29" s="27"/>
      <c r="KJW29" s="29"/>
      <c r="KJX29" s="43"/>
      <c r="KJY29" s="29" t="s">
        <v>635</v>
      </c>
      <c r="KJZ29" s="27"/>
      <c r="KKA29" s="29"/>
      <c r="KKB29" s="43"/>
      <c r="KKC29" s="29" t="s">
        <v>635</v>
      </c>
      <c r="KKD29" s="27"/>
      <c r="KKE29" s="29"/>
      <c r="KKF29" s="43"/>
      <c r="KKG29" s="29" t="s">
        <v>635</v>
      </c>
      <c r="KKH29" s="27"/>
      <c r="KKI29" s="29"/>
      <c r="KKJ29" s="43"/>
      <c r="KKK29" s="29" t="s">
        <v>635</v>
      </c>
      <c r="KKL29" s="27"/>
      <c r="KKM29" s="29"/>
      <c r="KKN29" s="43"/>
      <c r="KKO29" s="29" t="s">
        <v>635</v>
      </c>
      <c r="KKP29" s="27"/>
      <c r="KKQ29" s="29"/>
      <c r="KKR29" s="43"/>
      <c r="KKS29" s="29" t="s">
        <v>635</v>
      </c>
      <c r="KKT29" s="27"/>
      <c r="KKU29" s="29"/>
      <c r="KKV29" s="43"/>
      <c r="KKW29" s="29" t="s">
        <v>635</v>
      </c>
      <c r="KKX29" s="27"/>
      <c r="KKY29" s="29"/>
      <c r="KKZ29" s="43"/>
      <c r="KLA29" s="29" t="s">
        <v>635</v>
      </c>
      <c r="KLB29" s="27"/>
      <c r="KLC29" s="29"/>
      <c r="KLD29" s="43"/>
      <c r="KLE29" s="29" t="s">
        <v>635</v>
      </c>
      <c r="KLF29" s="27"/>
      <c r="KLG29" s="29"/>
      <c r="KLH29" s="43"/>
      <c r="KLI29" s="29" t="s">
        <v>635</v>
      </c>
      <c r="KLJ29" s="27"/>
      <c r="KLK29" s="29"/>
      <c r="KLL29" s="43"/>
      <c r="KLM29" s="29" t="s">
        <v>635</v>
      </c>
      <c r="KLN29" s="27"/>
      <c r="KLO29" s="29"/>
      <c r="KLP29" s="43"/>
      <c r="KLQ29" s="29" t="s">
        <v>635</v>
      </c>
      <c r="KLR29" s="27"/>
      <c r="KLS29" s="29"/>
      <c r="KLT29" s="43"/>
      <c r="KLU29" s="29" t="s">
        <v>635</v>
      </c>
      <c r="KLV29" s="27"/>
      <c r="KLW29" s="29"/>
      <c r="KLX29" s="43"/>
      <c r="KLY29" s="29" t="s">
        <v>635</v>
      </c>
      <c r="KLZ29" s="27"/>
      <c r="KMA29" s="29"/>
      <c r="KMB29" s="43"/>
      <c r="KMC29" s="29" t="s">
        <v>635</v>
      </c>
      <c r="KMD29" s="27"/>
      <c r="KME29" s="29"/>
      <c r="KMF29" s="43"/>
      <c r="KMG29" s="29" t="s">
        <v>635</v>
      </c>
      <c r="KMH29" s="27"/>
      <c r="KMI29" s="29"/>
      <c r="KMJ29" s="43"/>
      <c r="KMK29" s="29" t="s">
        <v>635</v>
      </c>
      <c r="KML29" s="27"/>
      <c r="KMM29" s="29"/>
      <c r="KMN29" s="43"/>
      <c r="KMO29" s="29" t="s">
        <v>635</v>
      </c>
      <c r="KMP29" s="27"/>
      <c r="KMQ29" s="29"/>
      <c r="KMR29" s="43"/>
      <c r="KMS29" s="29" t="s">
        <v>635</v>
      </c>
      <c r="KMT29" s="27"/>
      <c r="KMU29" s="29"/>
      <c r="KMV29" s="43"/>
      <c r="KMW29" s="29" t="s">
        <v>635</v>
      </c>
      <c r="KMX29" s="27"/>
      <c r="KMY29" s="29"/>
      <c r="KMZ29" s="43"/>
      <c r="KNA29" s="29" t="s">
        <v>635</v>
      </c>
      <c r="KNB29" s="27"/>
      <c r="KNC29" s="29"/>
      <c r="KND29" s="43"/>
      <c r="KNE29" s="29" t="s">
        <v>635</v>
      </c>
      <c r="KNF29" s="27"/>
      <c r="KNG29" s="29"/>
      <c r="KNH29" s="43"/>
      <c r="KNI29" s="29" t="s">
        <v>635</v>
      </c>
      <c r="KNJ29" s="27"/>
      <c r="KNK29" s="29"/>
      <c r="KNL29" s="43"/>
      <c r="KNM29" s="29" t="s">
        <v>635</v>
      </c>
      <c r="KNN29" s="27"/>
      <c r="KNO29" s="29"/>
      <c r="KNP29" s="43"/>
      <c r="KNQ29" s="29" t="s">
        <v>635</v>
      </c>
      <c r="KNR29" s="27"/>
      <c r="KNS29" s="29"/>
      <c r="KNT29" s="43"/>
      <c r="KNU29" s="29" t="s">
        <v>635</v>
      </c>
      <c r="KNV29" s="27"/>
      <c r="KNW29" s="29"/>
      <c r="KNX29" s="43"/>
      <c r="KNY29" s="29" t="s">
        <v>635</v>
      </c>
      <c r="KNZ29" s="27"/>
      <c r="KOA29" s="29"/>
      <c r="KOB29" s="43"/>
      <c r="KOC29" s="29" t="s">
        <v>635</v>
      </c>
      <c r="KOD29" s="27"/>
      <c r="KOE29" s="29"/>
      <c r="KOF29" s="43"/>
      <c r="KOG29" s="29" t="s">
        <v>635</v>
      </c>
      <c r="KOH29" s="27"/>
      <c r="KOI29" s="29"/>
      <c r="KOJ29" s="43"/>
      <c r="KOK29" s="29" t="s">
        <v>635</v>
      </c>
      <c r="KOL29" s="27"/>
      <c r="KOM29" s="29"/>
      <c r="KON29" s="43"/>
      <c r="KOO29" s="29" t="s">
        <v>635</v>
      </c>
      <c r="KOP29" s="27"/>
      <c r="KOQ29" s="29"/>
      <c r="KOR29" s="43"/>
      <c r="KOS29" s="29" t="s">
        <v>635</v>
      </c>
      <c r="KOT29" s="27"/>
      <c r="KOU29" s="29"/>
      <c r="KOV29" s="43"/>
      <c r="KOW29" s="29" t="s">
        <v>635</v>
      </c>
      <c r="KOX29" s="27"/>
      <c r="KOY29" s="29"/>
      <c r="KOZ29" s="43"/>
      <c r="KPA29" s="29" t="s">
        <v>635</v>
      </c>
      <c r="KPB29" s="27"/>
      <c r="KPC29" s="29"/>
      <c r="KPD29" s="43"/>
      <c r="KPE29" s="29" t="s">
        <v>635</v>
      </c>
      <c r="KPF29" s="27"/>
      <c r="KPG29" s="29"/>
      <c r="KPH29" s="43"/>
      <c r="KPI29" s="29" t="s">
        <v>635</v>
      </c>
      <c r="KPJ29" s="27"/>
      <c r="KPK29" s="29"/>
      <c r="KPL29" s="43"/>
      <c r="KPM29" s="29" t="s">
        <v>635</v>
      </c>
      <c r="KPN29" s="27"/>
      <c r="KPO29" s="29"/>
      <c r="KPP29" s="43"/>
      <c r="KPQ29" s="29" t="s">
        <v>635</v>
      </c>
      <c r="KPR29" s="27"/>
      <c r="KPS29" s="29"/>
      <c r="KPT29" s="43"/>
      <c r="KPU29" s="29" t="s">
        <v>635</v>
      </c>
      <c r="KPV29" s="27"/>
      <c r="KPW29" s="29"/>
      <c r="KPX29" s="43"/>
      <c r="KPY29" s="29" t="s">
        <v>635</v>
      </c>
      <c r="KPZ29" s="27"/>
      <c r="KQA29" s="29"/>
      <c r="KQB29" s="43"/>
      <c r="KQC29" s="29" t="s">
        <v>635</v>
      </c>
      <c r="KQD29" s="27"/>
      <c r="KQE29" s="29"/>
      <c r="KQF29" s="43"/>
      <c r="KQG29" s="29" t="s">
        <v>635</v>
      </c>
      <c r="KQH29" s="27"/>
      <c r="KQI29" s="29"/>
      <c r="KQJ29" s="43"/>
      <c r="KQK29" s="29" t="s">
        <v>635</v>
      </c>
      <c r="KQL29" s="27"/>
      <c r="KQM29" s="29"/>
      <c r="KQN29" s="43"/>
      <c r="KQO29" s="29" t="s">
        <v>635</v>
      </c>
      <c r="KQP29" s="27"/>
      <c r="KQQ29" s="29"/>
      <c r="KQR29" s="43"/>
      <c r="KQS29" s="29" t="s">
        <v>635</v>
      </c>
      <c r="KQT29" s="27"/>
      <c r="KQU29" s="29"/>
      <c r="KQV29" s="43"/>
      <c r="KQW29" s="29" t="s">
        <v>635</v>
      </c>
      <c r="KQX29" s="27"/>
      <c r="KQY29" s="29"/>
      <c r="KQZ29" s="43"/>
      <c r="KRA29" s="29" t="s">
        <v>635</v>
      </c>
      <c r="KRB29" s="27"/>
      <c r="KRC29" s="29"/>
      <c r="KRD29" s="43"/>
      <c r="KRE29" s="29" t="s">
        <v>635</v>
      </c>
      <c r="KRF29" s="27"/>
      <c r="KRG29" s="29"/>
      <c r="KRH29" s="43"/>
      <c r="KRI29" s="29" t="s">
        <v>635</v>
      </c>
      <c r="KRJ29" s="27"/>
      <c r="KRK29" s="29"/>
      <c r="KRL29" s="43"/>
      <c r="KRM29" s="29" t="s">
        <v>635</v>
      </c>
      <c r="KRN29" s="27"/>
      <c r="KRO29" s="29"/>
      <c r="KRP29" s="43"/>
      <c r="KRQ29" s="29" t="s">
        <v>635</v>
      </c>
      <c r="KRR29" s="27"/>
      <c r="KRS29" s="29"/>
      <c r="KRT29" s="43"/>
      <c r="KRU29" s="29" t="s">
        <v>635</v>
      </c>
      <c r="KRV29" s="27"/>
      <c r="KRW29" s="29"/>
      <c r="KRX29" s="43"/>
      <c r="KRY29" s="29" t="s">
        <v>635</v>
      </c>
      <c r="KRZ29" s="27"/>
      <c r="KSA29" s="29"/>
      <c r="KSB29" s="43"/>
      <c r="KSC29" s="29" t="s">
        <v>635</v>
      </c>
      <c r="KSD29" s="27"/>
      <c r="KSE29" s="29"/>
      <c r="KSF29" s="43"/>
      <c r="KSG29" s="29" t="s">
        <v>635</v>
      </c>
      <c r="KSH29" s="27"/>
      <c r="KSI29" s="29"/>
      <c r="KSJ29" s="43"/>
      <c r="KSK29" s="29" t="s">
        <v>635</v>
      </c>
      <c r="KSL29" s="27"/>
      <c r="KSM29" s="29"/>
      <c r="KSN29" s="43"/>
      <c r="KSO29" s="29" t="s">
        <v>635</v>
      </c>
      <c r="KSP29" s="27"/>
      <c r="KSQ29" s="29"/>
      <c r="KSR29" s="43"/>
      <c r="KSS29" s="29" t="s">
        <v>635</v>
      </c>
      <c r="KST29" s="27"/>
      <c r="KSU29" s="29"/>
      <c r="KSV29" s="43"/>
      <c r="KSW29" s="29" t="s">
        <v>635</v>
      </c>
      <c r="KSX29" s="27"/>
      <c r="KSY29" s="29"/>
      <c r="KSZ29" s="43"/>
      <c r="KTA29" s="29" t="s">
        <v>635</v>
      </c>
      <c r="KTB29" s="27"/>
      <c r="KTC29" s="29"/>
      <c r="KTD29" s="43"/>
      <c r="KTE29" s="29" t="s">
        <v>635</v>
      </c>
      <c r="KTF29" s="27"/>
      <c r="KTG29" s="29"/>
      <c r="KTH29" s="43"/>
      <c r="KTI29" s="29" t="s">
        <v>635</v>
      </c>
      <c r="KTJ29" s="27"/>
      <c r="KTK29" s="29"/>
      <c r="KTL29" s="43"/>
      <c r="KTM29" s="29" t="s">
        <v>635</v>
      </c>
      <c r="KTN29" s="27"/>
      <c r="KTO29" s="29"/>
      <c r="KTP29" s="43"/>
      <c r="KTQ29" s="29" t="s">
        <v>635</v>
      </c>
      <c r="KTR29" s="27"/>
      <c r="KTS29" s="29"/>
      <c r="KTT29" s="43"/>
      <c r="KTU29" s="29" t="s">
        <v>635</v>
      </c>
      <c r="KTV29" s="27"/>
      <c r="KTW29" s="29"/>
      <c r="KTX29" s="43"/>
      <c r="KTY29" s="29" t="s">
        <v>635</v>
      </c>
      <c r="KTZ29" s="27"/>
      <c r="KUA29" s="29"/>
      <c r="KUB29" s="43"/>
      <c r="KUC29" s="29" t="s">
        <v>635</v>
      </c>
      <c r="KUD29" s="27"/>
      <c r="KUE29" s="29"/>
      <c r="KUF29" s="43"/>
      <c r="KUG29" s="29" t="s">
        <v>635</v>
      </c>
      <c r="KUH29" s="27"/>
      <c r="KUI29" s="29"/>
      <c r="KUJ29" s="43"/>
      <c r="KUK29" s="29" t="s">
        <v>635</v>
      </c>
      <c r="KUL29" s="27"/>
      <c r="KUM29" s="29"/>
      <c r="KUN29" s="43"/>
      <c r="KUO29" s="29" t="s">
        <v>635</v>
      </c>
      <c r="KUP29" s="27"/>
      <c r="KUQ29" s="29"/>
      <c r="KUR29" s="43"/>
      <c r="KUS29" s="29" t="s">
        <v>635</v>
      </c>
      <c r="KUT29" s="27"/>
      <c r="KUU29" s="29"/>
      <c r="KUV29" s="43"/>
      <c r="KUW29" s="29" t="s">
        <v>635</v>
      </c>
      <c r="KUX29" s="27"/>
      <c r="KUY29" s="29"/>
      <c r="KUZ29" s="43"/>
      <c r="KVA29" s="29" t="s">
        <v>635</v>
      </c>
      <c r="KVB29" s="27"/>
      <c r="KVC29" s="29"/>
      <c r="KVD29" s="43"/>
      <c r="KVE29" s="29" t="s">
        <v>635</v>
      </c>
      <c r="KVF29" s="27"/>
      <c r="KVG29" s="29"/>
      <c r="KVH29" s="43"/>
      <c r="KVI29" s="29" t="s">
        <v>635</v>
      </c>
      <c r="KVJ29" s="27"/>
      <c r="KVK29" s="29"/>
      <c r="KVL29" s="43"/>
      <c r="KVM29" s="29" t="s">
        <v>635</v>
      </c>
      <c r="KVN29" s="27"/>
      <c r="KVO29" s="29"/>
      <c r="KVP29" s="43"/>
      <c r="KVQ29" s="29" t="s">
        <v>635</v>
      </c>
      <c r="KVR29" s="27"/>
      <c r="KVS29" s="29"/>
      <c r="KVT29" s="43"/>
      <c r="KVU29" s="29" t="s">
        <v>635</v>
      </c>
      <c r="KVV29" s="27"/>
      <c r="KVW29" s="29"/>
      <c r="KVX29" s="43"/>
      <c r="KVY29" s="29" t="s">
        <v>635</v>
      </c>
      <c r="KVZ29" s="27"/>
      <c r="KWA29" s="29"/>
      <c r="KWB29" s="43"/>
      <c r="KWC29" s="29" t="s">
        <v>635</v>
      </c>
      <c r="KWD29" s="27"/>
      <c r="KWE29" s="29"/>
      <c r="KWF29" s="43"/>
      <c r="KWG29" s="29" t="s">
        <v>635</v>
      </c>
      <c r="KWH29" s="27"/>
      <c r="KWI29" s="29"/>
      <c r="KWJ29" s="43"/>
      <c r="KWK29" s="29" t="s">
        <v>635</v>
      </c>
      <c r="KWL29" s="27"/>
      <c r="KWM29" s="29"/>
      <c r="KWN29" s="43"/>
      <c r="KWO29" s="29" t="s">
        <v>635</v>
      </c>
      <c r="KWP29" s="27"/>
      <c r="KWQ29" s="29"/>
      <c r="KWR29" s="43"/>
      <c r="KWS29" s="29" t="s">
        <v>635</v>
      </c>
      <c r="KWT29" s="27"/>
      <c r="KWU29" s="29"/>
      <c r="KWV29" s="43"/>
      <c r="KWW29" s="29" t="s">
        <v>635</v>
      </c>
      <c r="KWX29" s="27"/>
      <c r="KWY29" s="29"/>
      <c r="KWZ29" s="43"/>
      <c r="KXA29" s="29" t="s">
        <v>635</v>
      </c>
      <c r="KXB29" s="27"/>
      <c r="KXC29" s="29"/>
      <c r="KXD29" s="43"/>
      <c r="KXE29" s="29" t="s">
        <v>635</v>
      </c>
      <c r="KXF29" s="27"/>
      <c r="KXG29" s="29"/>
      <c r="KXH29" s="43"/>
      <c r="KXI29" s="29" t="s">
        <v>635</v>
      </c>
      <c r="KXJ29" s="27"/>
      <c r="KXK29" s="29"/>
      <c r="KXL29" s="43"/>
      <c r="KXM29" s="29" t="s">
        <v>635</v>
      </c>
      <c r="KXN29" s="27"/>
      <c r="KXO29" s="29"/>
      <c r="KXP29" s="43"/>
      <c r="KXQ29" s="29" t="s">
        <v>635</v>
      </c>
      <c r="KXR29" s="27"/>
      <c r="KXS29" s="29"/>
      <c r="KXT29" s="43"/>
      <c r="KXU29" s="29" t="s">
        <v>635</v>
      </c>
      <c r="KXV29" s="27"/>
      <c r="KXW29" s="29"/>
      <c r="KXX29" s="43"/>
      <c r="KXY29" s="29" t="s">
        <v>635</v>
      </c>
      <c r="KXZ29" s="27"/>
      <c r="KYA29" s="29"/>
      <c r="KYB29" s="43"/>
      <c r="KYC29" s="29" t="s">
        <v>635</v>
      </c>
      <c r="KYD29" s="27"/>
      <c r="KYE29" s="29"/>
      <c r="KYF29" s="43"/>
      <c r="KYG29" s="29" t="s">
        <v>635</v>
      </c>
      <c r="KYH29" s="27"/>
      <c r="KYI29" s="29"/>
      <c r="KYJ29" s="43"/>
      <c r="KYK29" s="29" t="s">
        <v>635</v>
      </c>
      <c r="KYL29" s="27"/>
      <c r="KYM29" s="29"/>
      <c r="KYN29" s="43"/>
      <c r="KYO29" s="29" t="s">
        <v>635</v>
      </c>
      <c r="KYP29" s="27"/>
      <c r="KYQ29" s="29"/>
      <c r="KYR29" s="43"/>
      <c r="KYS29" s="29" t="s">
        <v>635</v>
      </c>
      <c r="KYT29" s="27"/>
      <c r="KYU29" s="29"/>
      <c r="KYV29" s="43"/>
      <c r="KYW29" s="29" t="s">
        <v>635</v>
      </c>
      <c r="KYX29" s="27"/>
      <c r="KYY29" s="29"/>
      <c r="KYZ29" s="43"/>
      <c r="KZA29" s="29" t="s">
        <v>635</v>
      </c>
      <c r="KZB29" s="27"/>
      <c r="KZC29" s="29"/>
      <c r="KZD29" s="43"/>
      <c r="KZE29" s="29" t="s">
        <v>635</v>
      </c>
      <c r="KZF29" s="27"/>
      <c r="KZG29" s="29"/>
      <c r="KZH29" s="43"/>
      <c r="KZI29" s="29" t="s">
        <v>635</v>
      </c>
      <c r="KZJ29" s="27"/>
      <c r="KZK29" s="29"/>
      <c r="KZL29" s="43"/>
      <c r="KZM29" s="29" t="s">
        <v>635</v>
      </c>
      <c r="KZN29" s="27"/>
      <c r="KZO29" s="29"/>
      <c r="KZP29" s="43"/>
      <c r="KZQ29" s="29" t="s">
        <v>635</v>
      </c>
      <c r="KZR29" s="27"/>
      <c r="KZS29" s="29"/>
      <c r="KZT29" s="43"/>
      <c r="KZU29" s="29" t="s">
        <v>635</v>
      </c>
      <c r="KZV29" s="27"/>
      <c r="KZW29" s="29"/>
      <c r="KZX29" s="43"/>
      <c r="KZY29" s="29" t="s">
        <v>635</v>
      </c>
      <c r="KZZ29" s="27"/>
      <c r="LAA29" s="29"/>
      <c r="LAB29" s="43"/>
      <c r="LAC29" s="29" t="s">
        <v>635</v>
      </c>
      <c r="LAD29" s="27"/>
      <c r="LAE29" s="29"/>
      <c r="LAF29" s="43"/>
      <c r="LAG29" s="29" t="s">
        <v>635</v>
      </c>
      <c r="LAH29" s="27"/>
      <c r="LAI29" s="29"/>
      <c r="LAJ29" s="43"/>
      <c r="LAK29" s="29" t="s">
        <v>635</v>
      </c>
      <c r="LAL29" s="27"/>
      <c r="LAM29" s="29"/>
      <c r="LAN29" s="43"/>
      <c r="LAO29" s="29" t="s">
        <v>635</v>
      </c>
      <c r="LAP29" s="27"/>
      <c r="LAQ29" s="29"/>
      <c r="LAR29" s="43"/>
      <c r="LAS29" s="29" t="s">
        <v>635</v>
      </c>
      <c r="LAT29" s="27"/>
      <c r="LAU29" s="29"/>
      <c r="LAV29" s="43"/>
      <c r="LAW29" s="29" t="s">
        <v>635</v>
      </c>
      <c r="LAX29" s="27"/>
      <c r="LAY29" s="29"/>
      <c r="LAZ29" s="43"/>
      <c r="LBA29" s="29" t="s">
        <v>635</v>
      </c>
      <c r="LBB29" s="27"/>
      <c r="LBC29" s="29"/>
      <c r="LBD29" s="43"/>
      <c r="LBE29" s="29" t="s">
        <v>635</v>
      </c>
      <c r="LBF29" s="27"/>
      <c r="LBG29" s="29"/>
      <c r="LBH29" s="43"/>
      <c r="LBI29" s="29" t="s">
        <v>635</v>
      </c>
      <c r="LBJ29" s="27"/>
      <c r="LBK29" s="29"/>
      <c r="LBL29" s="43"/>
      <c r="LBM29" s="29" t="s">
        <v>635</v>
      </c>
      <c r="LBN29" s="27"/>
      <c r="LBO29" s="29"/>
      <c r="LBP29" s="43"/>
      <c r="LBQ29" s="29" t="s">
        <v>635</v>
      </c>
      <c r="LBR29" s="27"/>
      <c r="LBS29" s="29"/>
      <c r="LBT29" s="43"/>
      <c r="LBU29" s="29" t="s">
        <v>635</v>
      </c>
      <c r="LBV29" s="27"/>
      <c r="LBW29" s="29"/>
      <c r="LBX29" s="43"/>
      <c r="LBY29" s="29" t="s">
        <v>635</v>
      </c>
      <c r="LBZ29" s="27"/>
      <c r="LCA29" s="29"/>
      <c r="LCB29" s="43"/>
      <c r="LCC29" s="29" t="s">
        <v>635</v>
      </c>
      <c r="LCD29" s="27"/>
      <c r="LCE29" s="29"/>
      <c r="LCF29" s="43"/>
      <c r="LCG29" s="29" t="s">
        <v>635</v>
      </c>
      <c r="LCH29" s="27"/>
      <c r="LCI29" s="29"/>
      <c r="LCJ29" s="43"/>
      <c r="LCK29" s="29" t="s">
        <v>635</v>
      </c>
      <c r="LCL29" s="27"/>
      <c r="LCM29" s="29"/>
      <c r="LCN29" s="43"/>
      <c r="LCO29" s="29" t="s">
        <v>635</v>
      </c>
      <c r="LCP29" s="27"/>
      <c r="LCQ29" s="29"/>
      <c r="LCR29" s="43"/>
      <c r="LCS29" s="29" t="s">
        <v>635</v>
      </c>
      <c r="LCT29" s="27"/>
      <c r="LCU29" s="29"/>
      <c r="LCV29" s="43"/>
      <c r="LCW29" s="29" t="s">
        <v>635</v>
      </c>
      <c r="LCX29" s="27"/>
      <c r="LCY29" s="29"/>
      <c r="LCZ29" s="43"/>
      <c r="LDA29" s="29" t="s">
        <v>635</v>
      </c>
      <c r="LDB29" s="27"/>
      <c r="LDC29" s="29"/>
      <c r="LDD29" s="43"/>
      <c r="LDE29" s="29" t="s">
        <v>635</v>
      </c>
      <c r="LDF29" s="27"/>
      <c r="LDG29" s="29"/>
      <c r="LDH29" s="43"/>
      <c r="LDI29" s="29" t="s">
        <v>635</v>
      </c>
      <c r="LDJ29" s="27"/>
      <c r="LDK29" s="29"/>
      <c r="LDL29" s="43"/>
      <c r="LDM29" s="29" t="s">
        <v>635</v>
      </c>
      <c r="LDN29" s="27"/>
      <c r="LDO29" s="29"/>
      <c r="LDP29" s="43"/>
      <c r="LDQ29" s="29" t="s">
        <v>635</v>
      </c>
      <c r="LDR29" s="27"/>
      <c r="LDS29" s="29"/>
      <c r="LDT29" s="43"/>
      <c r="LDU29" s="29" t="s">
        <v>635</v>
      </c>
      <c r="LDV29" s="27"/>
      <c r="LDW29" s="29"/>
      <c r="LDX29" s="43"/>
      <c r="LDY29" s="29" t="s">
        <v>635</v>
      </c>
      <c r="LDZ29" s="27"/>
      <c r="LEA29" s="29"/>
      <c r="LEB29" s="43"/>
      <c r="LEC29" s="29" t="s">
        <v>635</v>
      </c>
      <c r="LED29" s="27"/>
      <c r="LEE29" s="29"/>
      <c r="LEF29" s="43"/>
      <c r="LEG29" s="29" t="s">
        <v>635</v>
      </c>
      <c r="LEH29" s="27"/>
      <c r="LEI29" s="29"/>
      <c r="LEJ29" s="43"/>
      <c r="LEK29" s="29" t="s">
        <v>635</v>
      </c>
      <c r="LEL29" s="27"/>
      <c r="LEM29" s="29"/>
      <c r="LEN29" s="43"/>
      <c r="LEO29" s="29" t="s">
        <v>635</v>
      </c>
      <c r="LEP29" s="27"/>
      <c r="LEQ29" s="29"/>
      <c r="LER29" s="43"/>
      <c r="LES29" s="29" t="s">
        <v>635</v>
      </c>
      <c r="LET29" s="27"/>
      <c r="LEU29" s="29"/>
      <c r="LEV29" s="43"/>
      <c r="LEW29" s="29" t="s">
        <v>635</v>
      </c>
      <c r="LEX29" s="27"/>
      <c r="LEY29" s="29"/>
      <c r="LEZ29" s="43"/>
      <c r="LFA29" s="29" t="s">
        <v>635</v>
      </c>
      <c r="LFB29" s="27"/>
      <c r="LFC29" s="29"/>
      <c r="LFD29" s="43"/>
      <c r="LFE29" s="29" t="s">
        <v>635</v>
      </c>
      <c r="LFF29" s="27"/>
      <c r="LFG29" s="29"/>
      <c r="LFH29" s="43"/>
      <c r="LFI29" s="29" t="s">
        <v>635</v>
      </c>
      <c r="LFJ29" s="27"/>
      <c r="LFK29" s="29"/>
      <c r="LFL29" s="43"/>
      <c r="LFM29" s="29" t="s">
        <v>635</v>
      </c>
      <c r="LFN29" s="27"/>
      <c r="LFO29" s="29"/>
      <c r="LFP29" s="43"/>
      <c r="LFQ29" s="29" t="s">
        <v>635</v>
      </c>
      <c r="LFR29" s="27"/>
      <c r="LFS29" s="29"/>
      <c r="LFT29" s="43"/>
      <c r="LFU29" s="29" t="s">
        <v>635</v>
      </c>
      <c r="LFV29" s="27"/>
      <c r="LFW29" s="29"/>
      <c r="LFX29" s="43"/>
      <c r="LFY29" s="29" t="s">
        <v>635</v>
      </c>
      <c r="LFZ29" s="27"/>
      <c r="LGA29" s="29"/>
      <c r="LGB29" s="43"/>
      <c r="LGC29" s="29" t="s">
        <v>635</v>
      </c>
      <c r="LGD29" s="27"/>
      <c r="LGE29" s="29"/>
      <c r="LGF29" s="43"/>
      <c r="LGG29" s="29" t="s">
        <v>635</v>
      </c>
      <c r="LGH29" s="27"/>
      <c r="LGI29" s="29"/>
      <c r="LGJ29" s="43"/>
      <c r="LGK29" s="29" t="s">
        <v>635</v>
      </c>
      <c r="LGL29" s="27"/>
      <c r="LGM29" s="29"/>
      <c r="LGN29" s="43"/>
      <c r="LGO29" s="29" t="s">
        <v>635</v>
      </c>
      <c r="LGP29" s="27"/>
      <c r="LGQ29" s="29"/>
      <c r="LGR29" s="43"/>
      <c r="LGS29" s="29" t="s">
        <v>635</v>
      </c>
      <c r="LGT29" s="27"/>
      <c r="LGU29" s="29"/>
      <c r="LGV29" s="43"/>
      <c r="LGW29" s="29" t="s">
        <v>635</v>
      </c>
      <c r="LGX29" s="27"/>
      <c r="LGY29" s="29"/>
      <c r="LGZ29" s="43"/>
      <c r="LHA29" s="29" t="s">
        <v>635</v>
      </c>
      <c r="LHB29" s="27"/>
      <c r="LHC29" s="29"/>
      <c r="LHD29" s="43"/>
      <c r="LHE29" s="29" t="s">
        <v>635</v>
      </c>
      <c r="LHF29" s="27"/>
      <c r="LHG29" s="29"/>
      <c r="LHH29" s="43"/>
      <c r="LHI29" s="29" t="s">
        <v>635</v>
      </c>
      <c r="LHJ29" s="27"/>
      <c r="LHK29" s="29"/>
      <c r="LHL29" s="43"/>
      <c r="LHM29" s="29" t="s">
        <v>635</v>
      </c>
      <c r="LHN29" s="27"/>
      <c r="LHO29" s="29"/>
      <c r="LHP29" s="43"/>
      <c r="LHQ29" s="29" t="s">
        <v>635</v>
      </c>
      <c r="LHR29" s="27"/>
      <c r="LHS29" s="29"/>
      <c r="LHT29" s="43"/>
      <c r="LHU29" s="29" t="s">
        <v>635</v>
      </c>
      <c r="LHV29" s="27"/>
      <c r="LHW29" s="29"/>
      <c r="LHX29" s="43"/>
      <c r="LHY29" s="29" t="s">
        <v>635</v>
      </c>
      <c r="LHZ29" s="27"/>
      <c r="LIA29" s="29"/>
      <c r="LIB29" s="43"/>
      <c r="LIC29" s="29" t="s">
        <v>635</v>
      </c>
      <c r="LID29" s="27"/>
      <c r="LIE29" s="29"/>
      <c r="LIF29" s="43"/>
      <c r="LIG29" s="29" t="s">
        <v>635</v>
      </c>
      <c r="LIH29" s="27"/>
      <c r="LII29" s="29"/>
      <c r="LIJ29" s="43"/>
      <c r="LIK29" s="29" t="s">
        <v>635</v>
      </c>
      <c r="LIL29" s="27"/>
      <c r="LIM29" s="29"/>
      <c r="LIN29" s="43"/>
      <c r="LIO29" s="29" t="s">
        <v>635</v>
      </c>
      <c r="LIP29" s="27"/>
      <c r="LIQ29" s="29"/>
      <c r="LIR29" s="43"/>
      <c r="LIS29" s="29" t="s">
        <v>635</v>
      </c>
      <c r="LIT29" s="27"/>
      <c r="LIU29" s="29"/>
      <c r="LIV29" s="43"/>
      <c r="LIW29" s="29" t="s">
        <v>635</v>
      </c>
      <c r="LIX29" s="27"/>
      <c r="LIY29" s="29"/>
      <c r="LIZ29" s="43"/>
      <c r="LJA29" s="29" t="s">
        <v>635</v>
      </c>
      <c r="LJB29" s="27"/>
      <c r="LJC29" s="29"/>
      <c r="LJD29" s="43"/>
      <c r="LJE29" s="29" t="s">
        <v>635</v>
      </c>
      <c r="LJF29" s="27"/>
      <c r="LJG29" s="29"/>
      <c r="LJH29" s="43"/>
      <c r="LJI29" s="29" t="s">
        <v>635</v>
      </c>
      <c r="LJJ29" s="27"/>
      <c r="LJK29" s="29"/>
      <c r="LJL29" s="43"/>
      <c r="LJM29" s="29" t="s">
        <v>635</v>
      </c>
      <c r="LJN29" s="27"/>
      <c r="LJO29" s="29"/>
      <c r="LJP29" s="43"/>
      <c r="LJQ29" s="29" t="s">
        <v>635</v>
      </c>
      <c r="LJR29" s="27"/>
      <c r="LJS29" s="29"/>
      <c r="LJT29" s="43"/>
      <c r="LJU29" s="29" t="s">
        <v>635</v>
      </c>
      <c r="LJV29" s="27"/>
      <c r="LJW29" s="29"/>
      <c r="LJX29" s="43"/>
      <c r="LJY29" s="29" t="s">
        <v>635</v>
      </c>
      <c r="LJZ29" s="27"/>
      <c r="LKA29" s="29"/>
      <c r="LKB29" s="43"/>
      <c r="LKC29" s="29" t="s">
        <v>635</v>
      </c>
      <c r="LKD29" s="27"/>
      <c r="LKE29" s="29"/>
      <c r="LKF29" s="43"/>
      <c r="LKG29" s="29" t="s">
        <v>635</v>
      </c>
      <c r="LKH29" s="27"/>
      <c r="LKI29" s="29"/>
      <c r="LKJ29" s="43"/>
      <c r="LKK29" s="29" t="s">
        <v>635</v>
      </c>
      <c r="LKL29" s="27"/>
      <c r="LKM29" s="29"/>
      <c r="LKN29" s="43"/>
      <c r="LKO29" s="29" t="s">
        <v>635</v>
      </c>
      <c r="LKP29" s="27"/>
      <c r="LKQ29" s="29"/>
      <c r="LKR29" s="43"/>
      <c r="LKS29" s="29" t="s">
        <v>635</v>
      </c>
      <c r="LKT29" s="27"/>
      <c r="LKU29" s="29"/>
      <c r="LKV29" s="43"/>
      <c r="LKW29" s="29" t="s">
        <v>635</v>
      </c>
      <c r="LKX29" s="27"/>
      <c r="LKY29" s="29"/>
      <c r="LKZ29" s="43"/>
      <c r="LLA29" s="29" t="s">
        <v>635</v>
      </c>
      <c r="LLB29" s="27"/>
      <c r="LLC29" s="29"/>
      <c r="LLD29" s="43"/>
      <c r="LLE29" s="29" t="s">
        <v>635</v>
      </c>
      <c r="LLF29" s="27"/>
      <c r="LLG29" s="29"/>
      <c r="LLH29" s="43"/>
      <c r="LLI29" s="29" t="s">
        <v>635</v>
      </c>
      <c r="LLJ29" s="27"/>
      <c r="LLK29" s="29"/>
      <c r="LLL29" s="43"/>
      <c r="LLM29" s="29" t="s">
        <v>635</v>
      </c>
      <c r="LLN29" s="27"/>
      <c r="LLO29" s="29"/>
      <c r="LLP29" s="43"/>
      <c r="LLQ29" s="29" t="s">
        <v>635</v>
      </c>
      <c r="LLR29" s="27"/>
      <c r="LLS29" s="29"/>
      <c r="LLT29" s="43"/>
      <c r="LLU29" s="29" t="s">
        <v>635</v>
      </c>
      <c r="LLV29" s="27"/>
      <c r="LLW29" s="29"/>
      <c r="LLX29" s="43"/>
      <c r="LLY29" s="29" t="s">
        <v>635</v>
      </c>
      <c r="LLZ29" s="27"/>
      <c r="LMA29" s="29"/>
      <c r="LMB29" s="43"/>
      <c r="LMC29" s="29" t="s">
        <v>635</v>
      </c>
      <c r="LMD29" s="27"/>
      <c r="LME29" s="29"/>
      <c r="LMF29" s="43"/>
      <c r="LMG29" s="29" t="s">
        <v>635</v>
      </c>
      <c r="LMH29" s="27"/>
      <c r="LMI29" s="29"/>
      <c r="LMJ29" s="43"/>
      <c r="LMK29" s="29" t="s">
        <v>635</v>
      </c>
      <c r="LML29" s="27"/>
      <c r="LMM29" s="29"/>
      <c r="LMN29" s="43"/>
      <c r="LMO29" s="29" t="s">
        <v>635</v>
      </c>
      <c r="LMP29" s="27"/>
      <c r="LMQ29" s="29"/>
      <c r="LMR29" s="43"/>
      <c r="LMS29" s="29" t="s">
        <v>635</v>
      </c>
      <c r="LMT29" s="27"/>
      <c r="LMU29" s="29"/>
      <c r="LMV29" s="43"/>
      <c r="LMW29" s="29" t="s">
        <v>635</v>
      </c>
      <c r="LMX29" s="27"/>
      <c r="LMY29" s="29"/>
      <c r="LMZ29" s="43"/>
      <c r="LNA29" s="29" t="s">
        <v>635</v>
      </c>
      <c r="LNB29" s="27"/>
      <c r="LNC29" s="29"/>
      <c r="LND29" s="43"/>
      <c r="LNE29" s="29" t="s">
        <v>635</v>
      </c>
      <c r="LNF29" s="27"/>
      <c r="LNG29" s="29"/>
      <c r="LNH29" s="43"/>
      <c r="LNI29" s="29" t="s">
        <v>635</v>
      </c>
      <c r="LNJ29" s="27"/>
      <c r="LNK29" s="29"/>
      <c r="LNL29" s="43"/>
      <c r="LNM29" s="29" t="s">
        <v>635</v>
      </c>
      <c r="LNN29" s="27"/>
      <c r="LNO29" s="29"/>
      <c r="LNP29" s="43"/>
      <c r="LNQ29" s="29" t="s">
        <v>635</v>
      </c>
      <c r="LNR29" s="27"/>
      <c r="LNS29" s="29"/>
      <c r="LNT29" s="43"/>
      <c r="LNU29" s="29" t="s">
        <v>635</v>
      </c>
      <c r="LNV29" s="27"/>
      <c r="LNW29" s="29"/>
      <c r="LNX29" s="43"/>
      <c r="LNY29" s="29" t="s">
        <v>635</v>
      </c>
      <c r="LNZ29" s="27"/>
      <c r="LOA29" s="29"/>
      <c r="LOB29" s="43"/>
      <c r="LOC29" s="29" t="s">
        <v>635</v>
      </c>
      <c r="LOD29" s="27"/>
      <c r="LOE29" s="29"/>
      <c r="LOF29" s="43"/>
      <c r="LOG29" s="29" t="s">
        <v>635</v>
      </c>
      <c r="LOH29" s="27"/>
      <c r="LOI29" s="29"/>
      <c r="LOJ29" s="43"/>
      <c r="LOK29" s="29" t="s">
        <v>635</v>
      </c>
      <c r="LOL29" s="27"/>
      <c r="LOM29" s="29"/>
      <c r="LON29" s="43"/>
      <c r="LOO29" s="29" t="s">
        <v>635</v>
      </c>
      <c r="LOP29" s="27"/>
      <c r="LOQ29" s="29"/>
      <c r="LOR29" s="43"/>
      <c r="LOS29" s="29" t="s">
        <v>635</v>
      </c>
      <c r="LOT29" s="27"/>
      <c r="LOU29" s="29"/>
      <c r="LOV29" s="43"/>
      <c r="LOW29" s="29" t="s">
        <v>635</v>
      </c>
      <c r="LOX29" s="27"/>
      <c r="LOY29" s="29"/>
      <c r="LOZ29" s="43"/>
      <c r="LPA29" s="29" t="s">
        <v>635</v>
      </c>
      <c r="LPB29" s="27"/>
      <c r="LPC29" s="29"/>
      <c r="LPD29" s="43"/>
      <c r="LPE29" s="29" t="s">
        <v>635</v>
      </c>
      <c r="LPF29" s="27"/>
      <c r="LPG29" s="29"/>
      <c r="LPH29" s="43"/>
      <c r="LPI29" s="29" t="s">
        <v>635</v>
      </c>
      <c r="LPJ29" s="27"/>
      <c r="LPK29" s="29"/>
      <c r="LPL29" s="43"/>
      <c r="LPM29" s="29" t="s">
        <v>635</v>
      </c>
      <c r="LPN29" s="27"/>
      <c r="LPO29" s="29"/>
      <c r="LPP29" s="43"/>
      <c r="LPQ29" s="29" t="s">
        <v>635</v>
      </c>
      <c r="LPR29" s="27"/>
      <c r="LPS29" s="29"/>
      <c r="LPT29" s="43"/>
      <c r="LPU29" s="29" t="s">
        <v>635</v>
      </c>
      <c r="LPV29" s="27"/>
      <c r="LPW29" s="29"/>
      <c r="LPX29" s="43"/>
      <c r="LPY29" s="29" t="s">
        <v>635</v>
      </c>
      <c r="LPZ29" s="27"/>
      <c r="LQA29" s="29"/>
      <c r="LQB29" s="43"/>
      <c r="LQC29" s="29" t="s">
        <v>635</v>
      </c>
      <c r="LQD29" s="27"/>
      <c r="LQE29" s="29"/>
      <c r="LQF29" s="43"/>
      <c r="LQG29" s="29" t="s">
        <v>635</v>
      </c>
      <c r="LQH29" s="27"/>
      <c r="LQI29" s="29"/>
      <c r="LQJ29" s="43"/>
      <c r="LQK29" s="29" t="s">
        <v>635</v>
      </c>
      <c r="LQL29" s="27"/>
      <c r="LQM29" s="29"/>
      <c r="LQN29" s="43"/>
      <c r="LQO29" s="29" t="s">
        <v>635</v>
      </c>
      <c r="LQP29" s="27"/>
      <c r="LQQ29" s="29"/>
      <c r="LQR29" s="43"/>
      <c r="LQS29" s="29" t="s">
        <v>635</v>
      </c>
      <c r="LQT29" s="27"/>
      <c r="LQU29" s="29"/>
      <c r="LQV29" s="43"/>
      <c r="LQW29" s="29" t="s">
        <v>635</v>
      </c>
      <c r="LQX29" s="27"/>
      <c r="LQY29" s="29"/>
      <c r="LQZ29" s="43"/>
      <c r="LRA29" s="29" t="s">
        <v>635</v>
      </c>
      <c r="LRB29" s="27"/>
      <c r="LRC29" s="29"/>
      <c r="LRD29" s="43"/>
      <c r="LRE29" s="29" t="s">
        <v>635</v>
      </c>
      <c r="LRF29" s="27"/>
      <c r="LRG29" s="29"/>
      <c r="LRH29" s="43"/>
      <c r="LRI29" s="29" t="s">
        <v>635</v>
      </c>
      <c r="LRJ29" s="27"/>
      <c r="LRK29" s="29"/>
      <c r="LRL29" s="43"/>
      <c r="LRM29" s="29" t="s">
        <v>635</v>
      </c>
      <c r="LRN29" s="27"/>
      <c r="LRO29" s="29"/>
      <c r="LRP29" s="43"/>
      <c r="LRQ29" s="29" t="s">
        <v>635</v>
      </c>
      <c r="LRR29" s="27"/>
      <c r="LRS29" s="29"/>
      <c r="LRT29" s="43"/>
      <c r="LRU29" s="29" t="s">
        <v>635</v>
      </c>
      <c r="LRV29" s="27"/>
      <c r="LRW29" s="29"/>
      <c r="LRX29" s="43"/>
      <c r="LRY29" s="29" t="s">
        <v>635</v>
      </c>
      <c r="LRZ29" s="27"/>
      <c r="LSA29" s="29"/>
      <c r="LSB29" s="43"/>
      <c r="LSC29" s="29" t="s">
        <v>635</v>
      </c>
      <c r="LSD29" s="27"/>
      <c r="LSE29" s="29"/>
      <c r="LSF29" s="43"/>
      <c r="LSG29" s="29" t="s">
        <v>635</v>
      </c>
      <c r="LSH29" s="27"/>
      <c r="LSI29" s="29"/>
      <c r="LSJ29" s="43"/>
      <c r="LSK29" s="29" t="s">
        <v>635</v>
      </c>
      <c r="LSL29" s="27"/>
      <c r="LSM29" s="29"/>
      <c r="LSN29" s="43"/>
      <c r="LSO29" s="29" t="s">
        <v>635</v>
      </c>
      <c r="LSP29" s="27"/>
      <c r="LSQ29" s="29"/>
      <c r="LSR29" s="43"/>
      <c r="LSS29" s="29" t="s">
        <v>635</v>
      </c>
      <c r="LST29" s="27"/>
      <c r="LSU29" s="29"/>
      <c r="LSV29" s="43"/>
      <c r="LSW29" s="29" t="s">
        <v>635</v>
      </c>
      <c r="LSX29" s="27"/>
      <c r="LSY29" s="29"/>
      <c r="LSZ29" s="43"/>
      <c r="LTA29" s="29" t="s">
        <v>635</v>
      </c>
      <c r="LTB29" s="27"/>
      <c r="LTC29" s="29"/>
      <c r="LTD29" s="43"/>
      <c r="LTE29" s="29" t="s">
        <v>635</v>
      </c>
      <c r="LTF29" s="27"/>
      <c r="LTG29" s="29"/>
      <c r="LTH29" s="43"/>
      <c r="LTI29" s="29" t="s">
        <v>635</v>
      </c>
      <c r="LTJ29" s="27"/>
      <c r="LTK29" s="29"/>
      <c r="LTL29" s="43"/>
      <c r="LTM29" s="29" t="s">
        <v>635</v>
      </c>
      <c r="LTN29" s="27"/>
      <c r="LTO29" s="29"/>
      <c r="LTP29" s="43"/>
      <c r="LTQ29" s="29" t="s">
        <v>635</v>
      </c>
      <c r="LTR29" s="27"/>
      <c r="LTS29" s="29"/>
      <c r="LTT29" s="43"/>
      <c r="LTU29" s="29" t="s">
        <v>635</v>
      </c>
      <c r="LTV29" s="27"/>
      <c r="LTW29" s="29"/>
      <c r="LTX29" s="43"/>
      <c r="LTY29" s="29" t="s">
        <v>635</v>
      </c>
      <c r="LTZ29" s="27"/>
      <c r="LUA29" s="29"/>
      <c r="LUB29" s="43"/>
      <c r="LUC29" s="29" t="s">
        <v>635</v>
      </c>
      <c r="LUD29" s="27"/>
      <c r="LUE29" s="29"/>
      <c r="LUF29" s="43"/>
      <c r="LUG29" s="29" t="s">
        <v>635</v>
      </c>
      <c r="LUH29" s="27"/>
      <c r="LUI29" s="29"/>
      <c r="LUJ29" s="43"/>
      <c r="LUK29" s="29" t="s">
        <v>635</v>
      </c>
      <c r="LUL29" s="27"/>
      <c r="LUM29" s="29"/>
      <c r="LUN29" s="43"/>
      <c r="LUO29" s="29" t="s">
        <v>635</v>
      </c>
      <c r="LUP29" s="27"/>
      <c r="LUQ29" s="29"/>
      <c r="LUR29" s="43"/>
      <c r="LUS29" s="29" t="s">
        <v>635</v>
      </c>
      <c r="LUT29" s="27"/>
      <c r="LUU29" s="29"/>
      <c r="LUV29" s="43"/>
      <c r="LUW29" s="29" t="s">
        <v>635</v>
      </c>
      <c r="LUX29" s="27"/>
      <c r="LUY29" s="29"/>
      <c r="LUZ29" s="43"/>
      <c r="LVA29" s="29" t="s">
        <v>635</v>
      </c>
      <c r="LVB29" s="27"/>
      <c r="LVC29" s="29"/>
      <c r="LVD29" s="43"/>
      <c r="LVE29" s="29" t="s">
        <v>635</v>
      </c>
      <c r="LVF29" s="27"/>
      <c r="LVG29" s="29"/>
      <c r="LVH29" s="43"/>
      <c r="LVI29" s="29" t="s">
        <v>635</v>
      </c>
      <c r="LVJ29" s="27"/>
      <c r="LVK29" s="29"/>
      <c r="LVL29" s="43"/>
      <c r="LVM29" s="29" t="s">
        <v>635</v>
      </c>
      <c r="LVN29" s="27"/>
      <c r="LVO29" s="29"/>
      <c r="LVP29" s="43"/>
      <c r="LVQ29" s="29" t="s">
        <v>635</v>
      </c>
      <c r="LVR29" s="27"/>
      <c r="LVS29" s="29"/>
      <c r="LVT29" s="43"/>
      <c r="LVU29" s="29" t="s">
        <v>635</v>
      </c>
      <c r="LVV29" s="27"/>
      <c r="LVW29" s="29"/>
      <c r="LVX29" s="43"/>
      <c r="LVY29" s="29" t="s">
        <v>635</v>
      </c>
      <c r="LVZ29" s="27"/>
      <c r="LWA29" s="29"/>
      <c r="LWB29" s="43"/>
      <c r="LWC29" s="29" t="s">
        <v>635</v>
      </c>
      <c r="LWD29" s="27"/>
      <c r="LWE29" s="29"/>
      <c r="LWF29" s="43"/>
      <c r="LWG29" s="29" t="s">
        <v>635</v>
      </c>
      <c r="LWH29" s="27"/>
      <c r="LWI29" s="29"/>
      <c r="LWJ29" s="43"/>
      <c r="LWK29" s="29" t="s">
        <v>635</v>
      </c>
      <c r="LWL29" s="27"/>
      <c r="LWM29" s="29"/>
      <c r="LWN29" s="43"/>
      <c r="LWO29" s="29" t="s">
        <v>635</v>
      </c>
      <c r="LWP29" s="27"/>
      <c r="LWQ29" s="29"/>
      <c r="LWR29" s="43"/>
      <c r="LWS29" s="29" t="s">
        <v>635</v>
      </c>
      <c r="LWT29" s="27"/>
      <c r="LWU29" s="29"/>
      <c r="LWV29" s="43"/>
      <c r="LWW29" s="29" t="s">
        <v>635</v>
      </c>
      <c r="LWX29" s="27"/>
      <c r="LWY29" s="29"/>
      <c r="LWZ29" s="43"/>
      <c r="LXA29" s="29" t="s">
        <v>635</v>
      </c>
      <c r="LXB29" s="27"/>
      <c r="LXC29" s="29"/>
      <c r="LXD29" s="43"/>
      <c r="LXE29" s="29" t="s">
        <v>635</v>
      </c>
      <c r="LXF29" s="27"/>
      <c r="LXG29" s="29"/>
      <c r="LXH29" s="43"/>
      <c r="LXI29" s="29" t="s">
        <v>635</v>
      </c>
      <c r="LXJ29" s="27"/>
      <c r="LXK29" s="29"/>
      <c r="LXL29" s="43"/>
      <c r="LXM29" s="29" t="s">
        <v>635</v>
      </c>
      <c r="LXN29" s="27"/>
      <c r="LXO29" s="29"/>
      <c r="LXP29" s="43"/>
      <c r="LXQ29" s="29" t="s">
        <v>635</v>
      </c>
      <c r="LXR29" s="27"/>
      <c r="LXS29" s="29"/>
      <c r="LXT29" s="43"/>
      <c r="LXU29" s="29" t="s">
        <v>635</v>
      </c>
      <c r="LXV29" s="27"/>
      <c r="LXW29" s="29"/>
      <c r="LXX29" s="43"/>
      <c r="LXY29" s="29" t="s">
        <v>635</v>
      </c>
      <c r="LXZ29" s="27"/>
      <c r="LYA29" s="29"/>
      <c r="LYB29" s="43"/>
      <c r="LYC29" s="29" t="s">
        <v>635</v>
      </c>
      <c r="LYD29" s="27"/>
      <c r="LYE29" s="29"/>
      <c r="LYF29" s="43"/>
      <c r="LYG29" s="29" t="s">
        <v>635</v>
      </c>
      <c r="LYH29" s="27"/>
      <c r="LYI29" s="29"/>
      <c r="LYJ29" s="43"/>
      <c r="LYK29" s="29" t="s">
        <v>635</v>
      </c>
      <c r="LYL29" s="27"/>
      <c r="LYM29" s="29"/>
      <c r="LYN29" s="43"/>
      <c r="LYO29" s="29" t="s">
        <v>635</v>
      </c>
      <c r="LYP29" s="27"/>
      <c r="LYQ29" s="29"/>
      <c r="LYR29" s="43"/>
      <c r="LYS29" s="29" t="s">
        <v>635</v>
      </c>
      <c r="LYT29" s="27"/>
      <c r="LYU29" s="29"/>
      <c r="LYV29" s="43"/>
      <c r="LYW29" s="29" t="s">
        <v>635</v>
      </c>
      <c r="LYX29" s="27"/>
      <c r="LYY29" s="29"/>
      <c r="LYZ29" s="43"/>
      <c r="LZA29" s="29" t="s">
        <v>635</v>
      </c>
      <c r="LZB29" s="27"/>
      <c r="LZC29" s="29"/>
      <c r="LZD29" s="43"/>
      <c r="LZE29" s="29" t="s">
        <v>635</v>
      </c>
      <c r="LZF29" s="27"/>
      <c r="LZG29" s="29"/>
      <c r="LZH29" s="43"/>
      <c r="LZI29" s="29" t="s">
        <v>635</v>
      </c>
      <c r="LZJ29" s="27"/>
      <c r="LZK29" s="29"/>
      <c r="LZL29" s="43"/>
      <c r="LZM29" s="29" t="s">
        <v>635</v>
      </c>
      <c r="LZN29" s="27"/>
      <c r="LZO29" s="29"/>
      <c r="LZP29" s="43"/>
      <c r="LZQ29" s="29" t="s">
        <v>635</v>
      </c>
      <c r="LZR29" s="27"/>
      <c r="LZS29" s="29"/>
      <c r="LZT29" s="43"/>
      <c r="LZU29" s="29" t="s">
        <v>635</v>
      </c>
      <c r="LZV29" s="27"/>
      <c r="LZW29" s="29"/>
      <c r="LZX29" s="43"/>
      <c r="LZY29" s="29" t="s">
        <v>635</v>
      </c>
      <c r="LZZ29" s="27"/>
      <c r="MAA29" s="29"/>
      <c r="MAB29" s="43"/>
      <c r="MAC29" s="29" t="s">
        <v>635</v>
      </c>
      <c r="MAD29" s="27"/>
      <c r="MAE29" s="29"/>
      <c r="MAF29" s="43"/>
      <c r="MAG29" s="29" t="s">
        <v>635</v>
      </c>
      <c r="MAH29" s="27"/>
      <c r="MAI29" s="29"/>
      <c r="MAJ29" s="43"/>
      <c r="MAK29" s="29" t="s">
        <v>635</v>
      </c>
      <c r="MAL29" s="27"/>
      <c r="MAM29" s="29"/>
      <c r="MAN29" s="43"/>
      <c r="MAO29" s="29" t="s">
        <v>635</v>
      </c>
      <c r="MAP29" s="27"/>
      <c r="MAQ29" s="29"/>
      <c r="MAR29" s="43"/>
      <c r="MAS29" s="29" t="s">
        <v>635</v>
      </c>
      <c r="MAT29" s="27"/>
      <c r="MAU29" s="29"/>
      <c r="MAV29" s="43"/>
      <c r="MAW29" s="29" t="s">
        <v>635</v>
      </c>
      <c r="MAX29" s="27"/>
      <c r="MAY29" s="29"/>
      <c r="MAZ29" s="43"/>
      <c r="MBA29" s="29" t="s">
        <v>635</v>
      </c>
      <c r="MBB29" s="27"/>
      <c r="MBC29" s="29"/>
      <c r="MBD29" s="43"/>
      <c r="MBE29" s="29" t="s">
        <v>635</v>
      </c>
      <c r="MBF29" s="27"/>
      <c r="MBG29" s="29"/>
      <c r="MBH29" s="43"/>
      <c r="MBI29" s="29" t="s">
        <v>635</v>
      </c>
      <c r="MBJ29" s="27"/>
      <c r="MBK29" s="29"/>
      <c r="MBL29" s="43"/>
      <c r="MBM29" s="29" t="s">
        <v>635</v>
      </c>
      <c r="MBN29" s="27"/>
      <c r="MBO29" s="29"/>
      <c r="MBP29" s="43"/>
      <c r="MBQ29" s="29" t="s">
        <v>635</v>
      </c>
      <c r="MBR29" s="27"/>
      <c r="MBS29" s="29"/>
      <c r="MBT29" s="43"/>
      <c r="MBU29" s="29" t="s">
        <v>635</v>
      </c>
      <c r="MBV29" s="27"/>
      <c r="MBW29" s="29"/>
      <c r="MBX29" s="43"/>
      <c r="MBY29" s="29" t="s">
        <v>635</v>
      </c>
      <c r="MBZ29" s="27"/>
      <c r="MCA29" s="29"/>
      <c r="MCB29" s="43"/>
      <c r="MCC29" s="29" t="s">
        <v>635</v>
      </c>
      <c r="MCD29" s="27"/>
      <c r="MCE29" s="29"/>
      <c r="MCF29" s="43"/>
      <c r="MCG29" s="29" t="s">
        <v>635</v>
      </c>
      <c r="MCH29" s="27"/>
      <c r="MCI29" s="29"/>
      <c r="MCJ29" s="43"/>
      <c r="MCK29" s="29" t="s">
        <v>635</v>
      </c>
      <c r="MCL29" s="27"/>
      <c r="MCM29" s="29"/>
      <c r="MCN29" s="43"/>
      <c r="MCO29" s="29" t="s">
        <v>635</v>
      </c>
      <c r="MCP29" s="27"/>
      <c r="MCQ29" s="29"/>
      <c r="MCR29" s="43"/>
      <c r="MCS29" s="29" t="s">
        <v>635</v>
      </c>
      <c r="MCT29" s="27"/>
      <c r="MCU29" s="29"/>
      <c r="MCV29" s="43"/>
      <c r="MCW29" s="29" t="s">
        <v>635</v>
      </c>
      <c r="MCX29" s="27"/>
      <c r="MCY29" s="29"/>
      <c r="MCZ29" s="43"/>
      <c r="MDA29" s="29" t="s">
        <v>635</v>
      </c>
      <c r="MDB29" s="27"/>
      <c r="MDC29" s="29"/>
      <c r="MDD29" s="43"/>
      <c r="MDE29" s="29" t="s">
        <v>635</v>
      </c>
      <c r="MDF29" s="27"/>
      <c r="MDG29" s="29"/>
      <c r="MDH29" s="43"/>
      <c r="MDI29" s="29" t="s">
        <v>635</v>
      </c>
      <c r="MDJ29" s="27"/>
      <c r="MDK29" s="29"/>
      <c r="MDL29" s="43"/>
      <c r="MDM29" s="29" t="s">
        <v>635</v>
      </c>
      <c r="MDN29" s="27"/>
      <c r="MDO29" s="29"/>
      <c r="MDP29" s="43"/>
      <c r="MDQ29" s="29" t="s">
        <v>635</v>
      </c>
      <c r="MDR29" s="27"/>
      <c r="MDS29" s="29"/>
      <c r="MDT29" s="43"/>
      <c r="MDU29" s="29" t="s">
        <v>635</v>
      </c>
      <c r="MDV29" s="27"/>
      <c r="MDW29" s="29"/>
      <c r="MDX29" s="43"/>
      <c r="MDY29" s="29" t="s">
        <v>635</v>
      </c>
      <c r="MDZ29" s="27"/>
      <c r="MEA29" s="29"/>
      <c r="MEB29" s="43"/>
      <c r="MEC29" s="29" t="s">
        <v>635</v>
      </c>
      <c r="MED29" s="27"/>
      <c r="MEE29" s="29"/>
      <c r="MEF29" s="43"/>
      <c r="MEG29" s="29" t="s">
        <v>635</v>
      </c>
      <c r="MEH29" s="27"/>
      <c r="MEI29" s="29"/>
      <c r="MEJ29" s="43"/>
      <c r="MEK29" s="29" t="s">
        <v>635</v>
      </c>
      <c r="MEL29" s="27"/>
      <c r="MEM29" s="29"/>
      <c r="MEN29" s="43"/>
      <c r="MEO29" s="29" t="s">
        <v>635</v>
      </c>
      <c r="MEP29" s="27"/>
      <c r="MEQ29" s="29"/>
      <c r="MER29" s="43"/>
      <c r="MES29" s="29" t="s">
        <v>635</v>
      </c>
      <c r="MET29" s="27"/>
      <c r="MEU29" s="29"/>
      <c r="MEV29" s="43"/>
      <c r="MEW29" s="29" t="s">
        <v>635</v>
      </c>
      <c r="MEX29" s="27"/>
      <c r="MEY29" s="29"/>
      <c r="MEZ29" s="43"/>
      <c r="MFA29" s="29" t="s">
        <v>635</v>
      </c>
      <c r="MFB29" s="27"/>
      <c r="MFC29" s="29"/>
      <c r="MFD29" s="43"/>
      <c r="MFE29" s="29" t="s">
        <v>635</v>
      </c>
      <c r="MFF29" s="27"/>
      <c r="MFG29" s="29"/>
      <c r="MFH29" s="43"/>
      <c r="MFI29" s="29" t="s">
        <v>635</v>
      </c>
      <c r="MFJ29" s="27"/>
      <c r="MFK29" s="29"/>
      <c r="MFL29" s="43"/>
      <c r="MFM29" s="29" t="s">
        <v>635</v>
      </c>
      <c r="MFN29" s="27"/>
      <c r="MFO29" s="29"/>
      <c r="MFP29" s="43"/>
      <c r="MFQ29" s="29" t="s">
        <v>635</v>
      </c>
      <c r="MFR29" s="27"/>
      <c r="MFS29" s="29"/>
      <c r="MFT29" s="43"/>
      <c r="MFU29" s="29" t="s">
        <v>635</v>
      </c>
      <c r="MFV29" s="27"/>
      <c r="MFW29" s="29"/>
      <c r="MFX29" s="43"/>
      <c r="MFY29" s="29" t="s">
        <v>635</v>
      </c>
      <c r="MFZ29" s="27"/>
      <c r="MGA29" s="29"/>
      <c r="MGB29" s="43"/>
      <c r="MGC29" s="29" t="s">
        <v>635</v>
      </c>
      <c r="MGD29" s="27"/>
      <c r="MGE29" s="29"/>
      <c r="MGF29" s="43"/>
      <c r="MGG29" s="29" t="s">
        <v>635</v>
      </c>
      <c r="MGH29" s="27"/>
      <c r="MGI29" s="29"/>
      <c r="MGJ29" s="43"/>
      <c r="MGK29" s="29" t="s">
        <v>635</v>
      </c>
      <c r="MGL29" s="27"/>
      <c r="MGM29" s="29"/>
      <c r="MGN29" s="43"/>
      <c r="MGO29" s="29" t="s">
        <v>635</v>
      </c>
      <c r="MGP29" s="27"/>
      <c r="MGQ29" s="29"/>
      <c r="MGR29" s="43"/>
      <c r="MGS29" s="29" t="s">
        <v>635</v>
      </c>
      <c r="MGT29" s="27"/>
      <c r="MGU29" s="29"/>
      <c r="MGV29" s="43"/>
      <c r="MGW29" s="29" t="s">
        <v>635</v>
      </c>
      <c r="MGX29" s="27"/>
      <c r="MGY29" s="29"/>
      <c r="MGZ29" s="43"/>
      <c r="MHA29" s="29" t="s">
        <v>635</v>
      </c>
      <c r="MHB29" s="27"/>
      <c r="MHC29" s="29"/>
      <c r="MHD29" s="43"/>
      <c r="MHE29" s="29" t="s">
        <v>635</v>
      </c>
      <c r="MHF29" s="27"/>
      <c r="MHG29" s="29"/>
      <c r="MHH29" s="43"/>
      <c r="MHI29" s="29" t="s">
        <v>635</v>
      </c>
      <c r="MHJ29" s="27"/>
      <c r="MHK29" s="29"/>
      <c r="MHL29" s="43"/>
      <c r="MHM29" s="29" t="s">
        <v>635</v>
      </c>
      <c r="MHN29" s="27"/>
      <c r="MHO29" s="29"/>
      <c r="MHP29" s="43"/>
      <c r="MHQ29" s="29" t="s">
        <v>635</v>
      </c>
      <c r="MHR29" s="27"/>
      <c r="MHS29" s="29"/>
      <c r="MHT29" s="43"/>
      <c r="MHU29" s="29" t="s">
        <v>635</v>
      </c>
      <c r="MHV29" s="27"/>
      <c r="MHW29" s="29"/>
      <c r="MHX29" s="43"/>
      <c r="MHY29" s="29" t="s">
        <v>635</v>
      </c>
      <c r="MHZ29" s="27"/>
      <c r="MIA29" s="29"/>
      <c r="MIB29" s="43"/>
      <c r="MIC29" s="29" t="s">
        <v>635</v>
      </c>
      <c r="MID29" s="27"/>
      <c r="MIE29" s="29"/>
      <c r="MIF29" s="43"/>
      <c r="MIG29" s="29" t="s">
        <v>635</v>
      </c>
      <c r="MIH29" s="27"/>
      <c r="MII29" s="29"/>
      <c r="MIJ29" s="43"/>
      <c r="MIK29" s="29" t="s">
        <v>635</v>
      </c>
      <c r="MIL29" s="27"/>
      <c r="MIM29" s="29"/>
      <c r="MIN29" s="43"/>
      <c r="MIO29" s="29" t="s">
        <v>635</v>
      </c>
      <c r="MIP29" s="27"/>
      <c r="MIQ29" s="29"/>
      <c r="MIR29" s="43"/>
      <c r="MIS29" s="29" t="s">
        <v>635</v>
      </c>
      <c r="MIT29" s="27"/>
      <c r="MIU29" s="29"/>
      <c r="MIV29" s="43"/>
      <c r="MIW29" s="29" t="s">
        <v>635</v>
      </c>
      <c r="MIX29" s="27"/>
      <c r="MIY29" s="29"/>
      <c r="MIZ29" s="43"/>
      <c r="MJA29" s="29" t="s">
        <v>635</v>
      </c>
      <c r="MJB29" s="27"/>
      <c r="MJC29" s="29"/>
      <c r="MJD29" s="43"/>
      <c r="MJE29" s="29" t="s">
        <v>635</v>
      </c>
      <c r="MJF29" s="27"/>
      <c r="MJG29" s="29"/>
      <c r="MJH29" s="43"/>
      <c r="MJI29" s="29" t="s">
        <v>635</v>
      </c>
      <c r="MJJ29" s="27"/>
      <c r="MJK29" s="29"/>
      <c r="MJL29" s="43"/>
      <c r="MJM29" s="29" t="s">
        <v>635</v>
      </c>
      <c r="MJN29" s="27"/>
      <c r="MJO29" s="29"/>
      <c r="MJP29" s="43"/>
      <c r="MJQ29" s="29" t="s">
        <v>635</v>
      </c>
      <c r="MJR29" s="27"/>
      <c r="MJS29" s="29"/>
      <c r="MJT29" s="43"/>
      <c r="MJU29" s="29" t="s">
        <v>635</v>
      </c>
      <c r="MJV29" s="27"/>
      <c r="MJW29" s="29"/>
      <c r="MJX29" s="43"/>
      <c r="MJY29" s="29" t="s">
        <v>635</v>
      </c>
      <c r="MJZ29" s="27"/>
      <c r="MKA29" s="29"/>
      <c r="MKB29" s="43"/>
      <c r="MKC29" s="29" t="s">
        <v>635</v>
      </c>
      <c r="MKD29" s="27"/>
      <c r="MKE29" s="29"/>
      <c r="MKF29" s="43"/>
      <c r="MKG29" s="29" t="s">
        <v>635</v>
      </c>
      <c r="MKH29" s="27"/>
      <c r="MKI29" s="29"/>
      <c r="MKJ29" s="43"/>
      <c r="MKK29" s="29" t="s">
        <v>635</v>
      </c>
      <c r="MKL29" s="27"/>
      <c r="MKM29" s="29"/>
      <c r="MKN29" s="43"/>
      <c r="MKO29" s="29" t="s">
        <v>635</v>
      </c>
      <c r="MKP29" s="27"/>
      <c r="MKQ29" s="29"/>
      <c r="MKR29" s="43"/>
      <c r="MKS29" s="29" t="s">
        <v>635</v>
      </c>
      <c r="MKT29" s="27"/>
      <c r="MKU29" s="29"/>
      <c r="MKV29" s="43"/>
      <c r="MKW29" s="29" t="s">
        <v>635</v>
      </c>
      <c r="MKX29" s="27"/>
      <c r="MKY29" s="29"/>
      <c r="MKZ29" s="43"/>
      <c r="MLA29" s="29" t="s">
        <v>635</v>
      </c>
      <c r="MLB29" s="27"/>
      <c r="MLC29" s="29"/>
      <c r="MLD29" s="43"/>
      <c r="MLE29" s="29" t="s">
        <v>635</v>
      </c>
      <c r="MLF29" s="27"/>
      <c r="MLG29" s="29"/>
      <c r="MLH29" s="43"/>
      <c r="MLI29" s="29" t="s">
        <v>635</v>
      </c>
      <c r="MLJ29" s="27"/>
      <c r="MLK29" s="29"/>
      <c r="MLL29" s="43"/>
      <c r="MLM29" s="29" t="s">
        <v>635</v>
      </c>
      <c r="MLN29" s="27"/>
      <c r="MLO29" s="29"/>
      <c r="MLP29" s="43"/>
      <c r="MLQ29" s="29" t="s">
        <v>635</v>
      </c>
      <c r="MLR29" s="27"/>
      <c r="MLS29" s="29"/>
      <c r="MLT29" s="43"/>
      <c r="MLU29" s="29" t="s">
        <v>635</v>
      </c>
      <c r="MLV29" s="27"/>
      <c r="MLW29" s="29"/>
      <c r="MLX29" s="43"/>
      <c r="MLY29" s="29" t="s">
        <v>635</v>
      </c>
      <c r="MLZ29" s="27"/>
      <c r="MMA29" s="29"/>
      <c r="MMB29" s="43"/>
      <c r="MMC29" s="29" t="s">
        <v>635</v>
      </c>
      <c r="MMD29" s="27"/>
      <c r="MME29" s="29"/>
      <c r="MMF29" s="43"/>
      <c r="MMG29" s="29" t="s">
        <v>635</v>
      </c>
      <c r="MMH29" s="27"/>
      <c r="MMI29" s="29"/>
      <c r="MMJ29" s="43"/>
      <c r="MMK29" s="29" t="s">
        <v>635</v>
      </c>
      <c r="MML29" s="27"/>
      <c r="MMM29" s="29"/>
      <c r="MMN29" s="43"/>
      <c r="MMO29" s="29" t="s">
        <v>635</v>
      </c>
      <c r="MMP29" s="27"/>
      <c r="MMQ29" s="29"/>
      <c r="MMR29" s="43"/>
      <c r="MMS29" s="29" t="s">
        <v>635</v>
      </c>
      <c r="MMT29" s="27"/>
      <c r="MMU29" s="29"/>
      <c r="MMV29" s="43"/>
      <c r="MMW29" s="29" t="s">
        <v>635</v>
      </c>
      <c r="MMX29" s="27"/>
      <c r="MMY29" s="29"/>
      <c r="MMZ29" s="43"/>
      <c r="MNA29" s="29" t="s">
        <v>635</v>
      </c>
      <c r="MNB29" s="27"/>
      <c r="MNC29" s="29"/>
      <c r="MND29" s="43"/>
      <c r="MNE29" s="29" t="s">
        <v>635</v>
      </c>
      <c r="MNF29" s="27"/>
      <c r="MNG29" s="29"/>
      <c r="MNH29" s="43"/>
      <c r="MNI29" s="29" t="s">
        <v>635</v>
      </c>
      <c r="MNJ29" s="27"/>
      <c r="MNK29" s="29"/>
      <c r="MNL29" s="43"/>
      <c r="MNM29" s="29" t="s">
        <v>635</v>
      </c>
      <c r="MNN29" s="27"/>
      <c r="MNO29" s="29"/>
      <c r="MNP29" s="43"/>
      <c r="MNQ29" s="29" t="s">
        <v>635</v>
      </c>
      <c r="MNR29" s="27"/>
      <c r="MNS29" s="29"/>
      <c r="MNT29" s="43"/>
      <c r="MNU29" s="29" t="s">
        <v>635</v>
      </c>
      <c r="MNV29" s="27"/>
      <c r="MNW29" s="29"/>
      <c r="MNX29" s="43"/>
      <c r="MNY29" s="29" t="s">
        <v>635</v>
      </c>
      <c r="MNZ29" s="27"/>
      <c r="MOA29" s="29"/>
      <c r="MOB29" s="43"/>
      <c r="MOC29" s="29" t="s">
        <v>635</v>
      </c>
      <c r="MOD29" s="27"/>
      <c r="MOE29" s="29"/>
      <c r="MOF29" s="43"/>
      <c r="MOG29" s="29" t="s">
        <v>635</v>
      </c>
      <c r="MOH29" s="27"/>
      <c r="MOI29" s="29"/>
      <c r="MOJ29" s="43"/>
      <c r="MOK29" s="29" t="s">
        <v>635</v>
      </c>
      <c r="MOL29" s="27"/>
      <c r="MOM29" s="29"/>
      <c r="MON29" s="43"/>
      <c r="MOO29" s="29" t="s">
        <v>635</v>
      </c>
      <c r="MOP29" s="27"/>
      <c r="MOQ29" s="29"/>
      <c r="MOR29" s="43"/>
      <c r="MOS29" s="29" t="s">
        <v>635</v>
      </c>
      <c r="MOT29" s="27"/>
      <c r="MOU29" s="29"/>
      <c r="MOV29" s="43"/>
      <c r="MOW29" s="29" t="s">
        <v>635</v>
      </c>
      <c r="MOX29" s="27"/>
      <c r="MOY29" s="29"/>
      <c r="MOZ29" s="43"/>
      <c r="MPA29" s="29" t="s">
        <v>635</v>
      </c>
      <c r="MPB29" s="27"/>
      <c r="MPC29" s="29"/>
      <c r="MPD29" s="43"/>
      <c r="MPE29" s="29" t="s">
        <v>635</v>
      </c>
      <c r="MPF29" s="27"/>
      <c r="MPG29" s="29"/>
      <c r="MPH29" s="43"/>
      <c r="MPI29" s="29" t="s">
        <v>635</v>
      </c>
      <c r="MPJ29" s="27"/>
      <c r="MPK29" s="29"/>
      <c r="MPL29" s="43"/>
      <c r="MPM29" s="29" t="s">
        <v>635</v>
      </c>
      <c r="MPN29" s="27"/>
      <c r="MPO29" s="29"/>
      <c r="MPP29" s="43"/>
      <c r="MPQ29" s="29" t="s">
        <v>635</v>
      </c>
      <c r="MPR29" s="27"/>
      <c r="MPS29" s="29"/>
      <c r="MPT29" s="43"/>
      <c r="MPU29" s="29" t="s">
        <v>635</v>
      </c>
      <c r="MPV29" s="27"/>
      <c r="MPW29" s="29"/>
      <c r="MPX29" s="43"/>
      <c r="MPY29" s="29" t="s">
        <v>635</v>
      </c>
      <c r="MPZ29" s="27"/>
      <c r="MQA29" s="29"/>
      <c r="MQB29" s="43"/>
      <c r="MQC29" s="29" t="s">
        <v>635</v>
      </c>
      <c r="MQD29" s="27"/>
      <c r="MQE29" s="29"/>
      <c r="MQF29" s="43"/>
      <c r="MQG29" s="29" t="s">
        <v>635</v>
      </c>
      <c r="MQH29" s="27"/>
      <c r="MQI29" s="29"/>
      <c r="MQJ29" s="43"/>
      <c r="MQK29" s="29" t="s">
        <v>635</v>
      </c>
      <c r="MQL29" s="27"/>
      <c r="MQM29" s="29"/>
      <c r="MQN29" s="43"/>
      <c r="MQO29" s="29" t="s">
        <v>635</v>
      </c>
      <c r="MQP29" s="27"/>
      <c r="MQQ29" s="29"/>
      <c r="MQR29" s="43"/>
      <c r="MQS29" s="29" t="s">
        <v>635</v>
      </c>
      <c r="MQT29" s="27"/>
      <c r="MQU29" s="29"/>
      <c r="MQV29" s="43"/>
      <c r="MQW29" s="29" t="s">
        <v>635</v>
      </c>
      <c r="MQX29" s="27"/>
      <c r="MQY29" s="29"/>
      <c r="MQZ29" s="43"/>
      <c r="MRA29" s="29" t="s">
        <v>635</v>
      </c>
      <c r="MRB29" s="27"/>
      <c r="MRC29" s="29"/>
      <c r="MRD29" s="43"/>
      <c r="MRE29" s="29" t="s">
        <v>635</v>
      </c>
      <c r="MRF29" s="27"/>
      <c r="MRG29" s="29"/>
      <c r="MRH29" s="43"/>
      <c r="MRI29" s="29" t="s">
        <v>635</v>
      </c>
      <c r="MRJ29" s="27"/>
      <c r="MRK29" s="29"/>
      <c r="MRL29" s="43"/>
      <c r="MRM29" s="29" t="s">
        <v>635</v>
      </c>
      <c r="MRN29" s="27"/>
      <c r="MRO29" s="29"/>
      <c r="MRP29" s="43"/>
      <c r="MRQ29" s="29" t="s">
        <v>635</v>
      </c>
      <c r="MRR29" s="27"/>
      <c r="MRS29" s="29"/>
      <c r="MRT29" s="43"/>
      <c r="MRU29" s="29" t="s">
        <v>635</v>
      </c>
      <c r="MRV29" s="27"/>
      <c r="MRW29" s="29"/>
      <c r="MRX29" s="43"/>
      <c r="MRY29" s="29" t="s">
        <v>635</v>
      </c>
      <c r="MRZ29" s="27"/>
      <c r="MSA29" s="29"/>
      <c r="MSB29" s="43"/>
      <c r="MSC29" s="29" t="s">
        <v>635</v>
      </c>
      <c r="MSD29" s="27"/>
      <c r="MSE29" s="29"/>
      <c r="MSF29" s="43"/>
      <c r="MSG29" s="29" t="s">
        <v>635</v>
      </c>
      <c r="MSH29" s="27"/>
      <c r="MSI29" s="29"/>
      <c r="MSJ29" s="43"/>
      <c r="MSK29" s="29" t="s">
        <v>635</v>
      </c>
      <c r="MSL29" s="27"/>
      <c r="MSM29" s="29"/>
      <c r="MSN29" s="43"/>
      <c r="MSO29" s="29" t="s">
        <v>635</v>
      </c>
      <c r="MSP29" s="27"/>
      <c r="MSQ29" s="29"/>
      <c r="MSR29" s="43"/>
      <c r="MSS29" s="29" t="s">
        <v>635</v>
      </c>
      <c r="MST29" s="27"/>
      <c r="MSU29" s="29"/>
      <c r="MSV29" s="43"/>
      <c r="MSW29" s="29" t="s">
        <v>635</v>
      </c>
      <c r="MSX29" s="27"/>
      <c r="MSY29" s="29"/>
      <c r="MSZ29" s="43"/>
      <c r="MTA29" s="29" t="s">
        <v>635</v>
      </c>
      <c r="MTB29" s="27"/>
      <c r="MTC29" s="29"/>
      <c r="MTD29" s="43"/>
      <c r="MTE29" s="29" t="s">
        <v>635</v>
      </c>
      <c r="MTF29" s="27"/>
      <c r="MTG29" s="29"/>
      <c r="MTH29" s="43"/>
      <c r="MTI29" s="29" t="s">
        <v>635</v>
      </c>
      <c r="MTJ29" s="27"/>
      <c r="MTK29" s="29"/>
      <c r="MTL29" s="43"/>
      <c r="MTM29" s="29" t="s">
        <v>635</v>
      </c>
      <c r="MTN29" s="27"/>
      <c r="MTO29" s="29"/>
      <c r="MTP29" s="43"/>
      <c r="MTQ29" s="29" t="s">
        <v>635</v>
      </c>
      <c r="MTR29" s="27"/>
      <c r="MTS29" s="29"/>
      <c r="MTT29" s="43"/>
      <c r="MTU29" s="29" t="s">
        <v>635</v>
      </c>
      <c r="MTV29" s="27"/>
      <c r="MTW29" s="29"/>
      <c r="MTX29" s="43"/>
      <c r="MTY29" s="29" t="s">
        <v>635</v>
      </c>
      <c r="MTZ29" s="27"/>
      <c r="MUA29" s="29"/>
      <c r="MUB29" s="43"/>
      <c r="MUC29" s="29" t="s">
        <v>635</v>
      </c>
      <c r="MUD29" s="27"/>
      <c r="MUE29" s="29"/>
      <c r="MUF29" s="43"/>
      <c r="MUG29" s="29" t="s">
        <v>635</v>
      </c>
      <c r="MUH29" s="27"/>
      <c r="MUI29" s="29"/>
      <c r="MUJ29" s="43"/>
      <c r="MUK29" s="29" t="s">
        <v>635</v>
      </c>
      <c r="MUL29" s="27"/>
      <c r="MUM29" s="29"/>
      <c r="MUN29" s="43"/>
      <c r="MUO29" s="29" t="s">
        <v>635</v>
      </c>
      <c r="MUP29" s="27"/>
      <c r="MUQ29" s="29"/>
      <c r="MUR29" s="43"/>
      <c r="MUS29" s="29" t="s">
        <v>635</v>
      </c>
      <c r="MUT29" s="27"/>
      <c r="MUU29" s="29"/>
      <c r="MUV29" s="43"/>
      <c r="MUW29" s="29" t="s">
        <v>635</v>
      </c>
      <c r="MUX29" s="27"/>
      <c r="MUY29" s="29"/>
      <c r="MUZ29" s="43"/>
      <c r="MVA29" s="29" t="s">
        <v>635</v>
      </c>
      <c r="MVB29" s="27"/>
      <c r="MVC29" s="29"/>
      <c r="MVD29" s="43"/>
      <c r="MVE29" s="29" t="s">
        <v>635</v>
      </c>
      <c r="MVF29" s="27"/>
      <c r="MVG29" s="29"/>
      <c r="MVH29" s="43"/>
      <c r="MVI29" s="29" t="s">
        <v>635</v>
      </c>
      <c r="MVJ29" s="27"/>
      <c r="MVK29" s="29"/>
      <c r="MVL29" s="43"/>
      <c r="MVM29" s="29" t="s">
        <v>635</v>
      </c>
      <c r="MVN29" s="27"/>
      <c r="MVO29" s="29"/>
      <c r="MVP29" s="43"/>
      <c r="MVQ29" s="29" t="s">
        <v>635</v>
      </c>
      <c r="MVR29" s="27"/>
      <c r="MVS29" s="29"/>
      <c r="MVT29" s="43"/>
      <c r="MVU29" s="29" t="s">
        <v>635</v>
      </c>
      <c r="MVV29" s="27"/>
      <c r="MVW29" s="29"/>
      <c r="MVX29" s="43"/>
      <c r="MVY29" s="29" t="s">
        <v>635</v>
      </c>
      <c r="MVZ29" s="27"/>
      <c r="MWA29" s="29"/>
      <c r="MWB29" s="43"/>
      <c r="MWC29" s="29" t="s">
        <v>635</v>
      </c>
      <c r="MWD29" s="27"/>
      <c r="MWE29" s="29"/>
      <c r="MWF29" s="43"/>
      <c r="MWG29" s="29" t="s">
        <v>635</v>
      </c>
      <c r="MWH29" s="27"/>
      <c r="MWI29" s="29"/>
      <c r="MWJ29" s="43"/>
      <c r="MWK29" s="29" t="s">
        <v>635</v>
      </c>
      <c r="MWL29" s="27"/>
      <c r="MWM29" s="29"/>
      <c r="MWN29" s="43"/>
      <c r="MWO29" s="29" t="s">
        <v>635</v>
      </c>
      <c r="MWP29" s="27"/>
      <c r="MWQ29" s="29"/>
      <c r="MWR29" s="43"/>
      <c r="MWS29" s="29" t="s">
        <v>635</v>
      </c>
      <c r="MWT29" s="27"/>
      <c r="MWU29" s="29"/>
      <c r="MWV29" s="43"/>
      <c r="MWW29" s="29" t="s">
        <v>635</v>
      </c>
      <c r="MWX29" s="27"/>
      <c r="MWY29" s="29"/>
      <c r="MWZ29" s="43"/>
      <c r="MXA29" s="29" t="s">
        <v>635</v>
      </c>
      <c r="MXB29" s="27"/>
      <c r="MXC29" s="29"/>
      <c r="MXD29" s="43"/>
      <c r="MXE29" s="29" t="s">
        <v>635</v>
      </c>
      <c r="MXF29" s="27"/>
      <c r="MXG29" s="29"/>
      <c r="MXH29" s="43"/>
      <c r="MXI29" s="29" t="s">
        <v>635</v>
      </c>
      <c r="MXJ29" s="27"/>
      <c r="MXK29" s="29"/>
      <c r="MXL29" s="43"/>
      <c r="MXM29" s="29" t="s">
        <v>635</v>
      </c>
      <c r="MXN29" s="27"/>
      <c r="MXO29" s="29"/>
      <c r="MXP29" s="43"/>
      <c r="MXQ29" s="29" t="s">
        <v>635</v>
      </c>
      <c r="MXR29" s="27"/>
      <c r="MXS29" s="29"/>
      <c r="MXT29" s="43"/>
      <c r="MXU29" s="29" t="s">
        <v>635</v>
      </c>
      <c r="MXV29" s="27"/>
      <c r="MXW29" s="29"/>
      <c r="MXX29" s="43"/>
      <c r="MXY29" s="29" t="s">
        <v>635</v>
      </c>
      <c r="MXZ29" s="27"/>
      <c r="MYA29" s="29"/>
      <c r="MYB29" s="43"/>
      <c r="MYC29" s="29" t="s">
        <v>635</v>
      </c>
      <c r="MYD29" s="27"/>
      <c r="MYE29" s="29"/>
      <c r="MYF29" s="43"/>
      <c r="MYG29" s="29" t="s">
        <v>635</v>
      </c>
      <c r="MYH29" s="27"/>
      <c r="MYI29" s="29"/>
      <c r="MYJ29" s="43"/>
      <c r="MYK29" s="29" t="s">
        <v>635</v>
      </c>
      <c r="MYL29" s="27"/>
      <c r="MYM29" s="29"/>
      <c r="MYN29" s="43"/>
      <c r="MYO29" s="29" t="s">
        <v>635</v>
      </c>
      <c r="MYP29" s="27"/>
      <c r="MYQ29" s="29"/>
      <c r="MYR29" s="43"/>
      <c r="MYS29" s="29" t="s">
        <v>635</v>
      </c>
      <c r="MYT29" s="27"/>
      <c r="MYU29" s="29"/>
      <c r="MYV29" s="43"/>
      <c r="MYW29" s="29" t="s">
        <v>635</v>
      </c>
      <c r="MYX29" s="27"/>
      <c r="MYY29" s="29"/>
      <c r="MYZ29" s="43"/>
      <c r="MZA29" s="29" t="s">
        <v>635</v>
      </c>
      <c r="MZB29" s="27"/>
      <c r="MZC29" s="29"/>
      <c r="MZD29" s="43"/>
      <c r="MZE29" s="29" t="s">
        <v>635</v>
      </c>
      <c r="MZF29" s="27"/>
      <c r="MZG29" s="29"/>
      <c r="MZH29" s="43"/>
      <c r="MZI29" s="29" t="s">
        <v>635</v>
      </c>
      <c r="MZJ29" s="27"/>
      <c r="MZK29" s="29"/>
      <c r="MZL29" s="43"/>
      <c r="MZM29" s="29" t="s">
        <v>635</v>
      </c>
      <c r="MZN29" s="27"/>
      <c r="MZO29" s="29"/>
      <c r="MZP29" s="43"/>
      <c r="MZQ29" s="29" t="s">
        <v>635</v>
      </c>
      <c r="MZR29" s="27"/>
      <c r="MZS29" s="29"/>
      <c r="MZT29" s="43"/>
      <c r="MZU29" s="29" t="s">
        <v>635</v>
      </c>
      <c r="MZV29" s="27"/>
      <c r="MZW29" s="29"/>
      <c r="MZX29" s="43"/>
      <c r="MZY29" s="29" t="s">
        <v>635</v>
      </c>
      <c r="MZZ29" s="27"/>
      <c r="NAA29" s="29"/>
      <c r="NAB29" s="43"/>
      <c r="NAC29" s="29" t="s">
        <v>635</v>
      </c>
      <c r="NAD29" s="27"/>
      <c r="NAE29" s="29"/>
      <c r="NAF29" s="43"/>
      <c r="NAG29" s="29" t="s">
        <v>635</v>
      </c>
      <c r="NAH29" s="27"/>
      <c r="NAI29" s="29"/>
      <c r="NAJ29" s="43"/>
      <c r="NAK29" s="29" t="s">
        <v>635</v>
      </c>
      <c r="NAL29" s="27"/>
      <c r="NAM29" s="29"/>
      <c r="NAN29" s="43"/>
      <c r="NAO29" s="29" t="s">
        <v>635</v>
      </c>
      <c r="NAP29" s="27"/>
      <c r="NAQ29" s="29"/>
      <c r="NAR29" s="43"/>
      <c r="NAS29" s="29" t="s">
        <v>635</v>
      </c>
      <c r="NAT29" s="27"/>
      <c r="NAU29" s="29"/>
      <c r="NAV29" s="43"/>
      <c r="NAW29" s="29" t="s">
        <v>635</v>
      </c>
      <c r="NAX29" s="27"/>
      <c r="NAY29" s="29"/>
      <c r="NAZ29" s="43"/>
      <c r="NBA29" s="29" t="s">
        <v>635</v>
      </c>
      <c r="NBB29" s="27"/>
      <c r="NBC29" s="29"/>
      <c r="NBD29" s="43"/>
      <c r="NBE29" s="29" t="s">
        <v>635</v>
      </c>
      <c r="NBF29" s="27"/>
      <c r="NBG29" s="29"/>
      <c r="NBH29" s="43"/>
      <c r="NBI29" s="29" t="s">
        <v>635</v>
      </c>
      <c r="NBJ29" s="27"/>
      <c r="NBK29" s="29"/>
      <c r="NBL29" s="43"/>
      <c r="NBM29" s="29" t="s">
        <v>635</v>
      </c>
      <c r="NBN29" s="27"/>
      <c r="NBO29" s="29"/>
      <c r="NBP29" s="43"/>
      <c r="NBQ29" s="29" t="s">
        <v>635</v>
      </c>
      <c r="NBR29" s="27"/>
      <c r="NBS29" s="29"/>
      <c r="NBT29" s="43"/>
      <c r="NBU29" s="29" t="s">
        <v>635</v>
      </c>
      <c r="NBV29" s="27"/>
      <c r="NBW29" s="29"/>
      <c r="NBX29" s="43"/>
      <c r="NBY29" s="29" t="s">
        <v>635</v>
      </c>
      <c r="NBZ29" s="27"/>
      <c r="NCA29" s="29"/>
      <c r="NCB29" s="43"/>
      <c r="NCC29" s="29" t="s">
        <v>635</v>
      </c>
      <c r="NCD29" s="27"/>
      <c r="NCE29" s="29"/>
      <c r="NCF29" s="43"/>
      <c r="NCG29" s="29" t="s">
        <v>635</v>
      </c>
      <c r="NCH29" s="27"/>
      <c r="NCI29" s="29"/>
      <c r="NCJ29" s="43"/>
      <c r="NCK29" s="29" t="s">
        <v>635</v>
      </c>
      <c r="NCL29" s="27"/>
      <c r="NCM29" s="29"/>
      <c r="NCN29" s="43"/>
      <c r="NCO29" s="29" t="s">
        <v>635</v>
      </c>
      <c r="NCP29" s="27"/>
      <c r="NCQ29" s="29"/>
      <c r="NCR29" s="43"/>
      <c r="NCS29" s="29" t="s">
        <v>635</v>
      </c>
      <c r="NCT29" s="27"/>
      <c r="NCU29" s="29"/>
      <c r="NCV29" s="43"/>
      <c r="NCW29" s="29" t="s">
        <v>635</v>
      </c>
      <c r="NCX29" s="27"/>
      <c r="NCY29" s="29"/>
      <c r="NCZ29" s="43"/>
      <c r="NDA29" s="29" t="s">
        <v>635</v>
      </c>
      <c r="NDB29" s="27"/>
      <c r="NDC29" s="29"/>
      <c r="NDD29" s="43"/>
      <c r="NDE29" s="29" t="s">
        <v>635</v>
      </c>
      <c r="NDF29" s="27"/>
      <c r="NDG29" s="29"/>
      <c r="NDH29" s="43"/>
      <c r="NDI29" s="29" t="s">
        <v>635</v>
      </c>
      <c r="NDJ29" s="27"/>
      <c r="NDK29" s="29"/>
      <c r="NDL29" s="43"/>
      <c r="NDM29" s="29" t="s">
        <v>635</v>
      </c>
      <c r="NDN29" s="27"/>
      <c r="NDO29" s="29"/>
      <c r="NDP29" s="43"/>
      <c r="NDQ29" s="29" t="s">
        <v>635</v>
      </c>
      <c r="NDR29" s="27"/>
      <c r="NDS29" s="29"/>
      <c r="NDT29" s="43"/>
      <c r="NDU29" s="29" t="s">
        <v>635</v>
      </c>
      <c r="NDV29" s="27"/>
      <c r="NDW29" s="29"/>
      <c r="NDX29" s="43"/>
      <c r="NDY29" s="29" t="s">
        <v>635</v>
      </c>
      <c r="NDZ29" s="27"/>
      <c r="NEA29" s="29"/>
      <c r="NEB29" s="43"/>
      <c r="NEC29" s="29" t="s">
        <v>635</v>
      </c>
      <c r="NED29" s="27"/>
      <c r="NEE29" s="29"/>
      <c r="NEF29" s="43"/>
      <c r="NEG29" s="29" t="s">
        <v>635</v>
      </c>
      <c r="NEH29" s="27"/>
      <c r="NEI29" s="29"/>
      <c r="NEJ29" s="43"/>
      <c r="NEK29" s="29" t="s">
        <v>635</v>
      </c>
      <c r="NEL29" s="27"/>
      <c r="NEM29" s="29"/>
      <c r="NEN29" s="43"/>
      <c r="NEO29" s="29" t="s">
        <v>635</v>
      </c>
      <c r="NEP29" s="27"/>
      <c r="NEQ29" s="29"/>
      <c r="NER29" s="43"/>
      <c r="NES29" s="29" t="s">
        <v>635</v>
      </c>
      <c r="NET29" s="27"/>
      <c r="NEU29" s="29"/>
      <c r="NEV29" s="43"/>
      <c r="NEW29" s="29" t="s">
        <v>635</v>
      </c>
      <c r="NEX29" s="27"/>
      <c r="NEY29" s="29"/>
      <c r="NEZ29" s="43"/>
      <c r="NFA29" s="29" t="s">
        <v>635</v>
      </c>
      <c r="NFB29" s="27"/>
      <c r="NFC29" s="29"/>
      <c r="NFD29" s="43"/>
      <c r="NFE29" s="29" t="s">
        <v>635</v>
      </c>
      <c r="NFF29" s="27"/>
      <c r="NFG29" s="29"/>
      <c r="NFH29" s="43"/>
      <c r="NFI29" s="29" t="s">
        <v>635</v>
      </c>
      <c r="NFJ29" s="27"/>
      <c r="NFK29" s="29"/>
      <c r="NFL29" s="43"/>
      <c r="NFM29" s="29" t="s">
        <v>635</v>
      </c>
      <c r="NFN29" s="27"/>
      <c r="NFO29" s="29"/>
      <c r="NFP29" s="43"/>
      <c r="NFQ29" s="29" t="s">
        <v>635</v>
      </c>
      <c r="NFR29" s="27"/>
      <c r="NFS29" s="29"/>
      <c r="NFT29" s="43"/>
      <c r="NFU29" s="29" t="s">
        <v>635</v>
      </c>
      <c r="NFV29" s="27"/>
      <c r="NFW29" s="29"/>
      <c r="NFX29" s="43"/>
      <c r="NFY29" s="29" t="s">
        <v>635</v>
      </c>
      <c r="NFZ29" s="27"/>
      <c r="NGA29" s="29"/>
      <c r="NGB29" s="43"/>
      <c r="NGC29" s="29" t="s">
        <v>635</v>
      </c>
      <c r="NGD29" s="27"/>
      <c r="NGE29" s="29"/>
      <c r="NGF29" s="43"/>
      <c r="NGG29" s="29" t="s">
        <v>635</v>
      </c>
      <c r="NGH29" s="27"/>
      <c r="NGI29" s="29"/>
      <c r="NGJ29" s="43"/>
      <c r="NGK29" s="29" t="s">
        <v>635</v>
      </c>
      <c r="NGL29" s="27"/>
      <c r="NGM29" s="29"/>
      <c r="NGN29" s="43"/>
      <c r="NGO29" s="29" t="s">
        <v>635</v>
      </c>
      <c r="NGP29" s="27"/>
      <c r="NGQ29" s="29"/>
      <c r="NGR29" s="43"/>
      <c r="NGS29" s="29" t="s">
        <v>635</v>
      </c>
      <c r="NGT29" s="27"/>
      <c r="NGU29" s="29"/>
      <c r="NGV29" s="43"/>
      <c r="NGW29" s="29" t="s">
        <v>635</v>
      </c>
      <c r="NGX29" s="27"/>
      <c r="NGY29" s="29"/>
      <c r="NGZ29" s="43"/>
      <c r="NHA29" s="29" t="s">
        <v>635</v>
      </c>
      <c r="NHB29" s="27"/>
      <c r="NHC29" s="29"/>
      <c r="NHD29" s="43"/>
      <c r="NHE29" s="29" t="s">
        <v>635</v>
      </c>
      <c r="NHF29" s="27"/>
      <c r="NHG29" s="29"/>
      <c r="NHH29" s="43"/>
      <c r="NHI29" s="29" t="s">
        <v>635</v>
      </c>
      <c r="NHJ29" s="27"/>
      <c r="NHK29" s="29"/>
      <c r="NHL29" s="43"/>
      <c r="NHM29" s="29" t="s">
        <v>635</v>
      </c>
      <c r="NHN29" s="27"/>
      <c r="NHO29" s="29"/>
      <c r="NHP29" s="43"/>
      <c r="NHQ29" s="29" t="s">
        <v>635</v>
      </c>
      <c r="NHR29" s="27"/>
      <c r="NHS29" s="29"/>
      <c r="NHT29" s="43"/>
      <c r="NHU29" s="29" t="s">
        <v>635</v>
      </c>
      <c r="NHV29" s="27"/>
      <c r="NHW29" s="29"/>
      <c r="NHX29" s="43"/>
      <c r="NHY29" s="29" t="s">
        <v>635</v>
      </c>
      <c r="NHZ29" s="27"/>
      <c r="NIA29" s="29"/>
      <c r="NIB29" s="43"/>
      <c r="NIC29" s="29" t="s">
        <v>635</v>
      </c>
      <c r="NID29" s="27"/>
      <c r="NIE29" s="29"/>
      <c r="NIF29" s="43"/>
      <c r="NIG29" s="29" t="s">
        <v>635</v>
      </c>
      <c r="NIH29" s="27"/>
      <c r="NII29" s="29"/>
      <c r="NIJ29" s="43"/>
      <c r="NIK29" s="29" t="s">
        <v>635</v>
      </c>
      <c r="NIL29" s="27"/>
      <c r="NIM29" s="29"/>
      <c r="NIN29" s="43"/>
      <c r="NIO29" s="29" t="s">
        <v>635</v>
      </c>
      <c r="NIP29" s="27"/>
      <c r="NIQ29" s="29"/>
      <c r="NIR29" s="43"/>
      <c r="NIS29" s="29" t="s">
        <v>635</v>
      </c>
      <c r="NIT29" s="27"/>
      <c r="NIU29" s="29"/>
      <c r="NIV29" s="43"/>
      <c r="NIW29" s="29" t="s">
        <v>635</v>
      </c>
      <c r="NIX29" s="27"/>
      <c r="NIY29" s="29"/>
      <c r="NIZ29" s="43"/>
      <c r="NJA29" s="29" t="s">
        <v>635</v>
      </c>
      <c r="NJB29" s="27"/>
      <c r="NJC29" s="29"/>
      <c r="NJD29" s="43"/>
      <c r="NJE29" s="29" t="s">
        <v>635</v>
      </c>
      <c r="NJF29" s="27"/>
      <c r="NJG29" s="29"/>
      <c r="NJH29" s="43"/>
      <c r="NJI29" s="29" t="s">
        <v>635</v>
      </c>
      <c r="NJJ29" s="27"/>
      <c r="NJK29" s="29"/>
      <c r="NJL29" s="43"/>
      <c r="NJM29" s="29" t="s">
        <v>635</v>
      </c>
      <c r="NJN29" s="27"/>
      <c r="NJO29" s="29"/>
      <c r="NJP29" s="43"/>
      <c r="NJQ29" s="29" t="s">
        <v>635</v>
      </c>
      <c r="NJR29" s="27"/>
      <c r="NJS29" s="29"/>
      <c r="NJT29" s="43"/>
      <c r="NJU29" s="29" t="s">
        <v>635</v>
      </c>
      <c r="NJV29" s="27"/>
      <c r="NJW29" s="29"/>
      <c r="NJX29" s="43"/>
      <c r="NJY29" s="29" t="s">
        <v>635</v>
      </c>
      <c r="NJZ29" s="27"/>
      <c r="NKA29" s="29"/>
      <c r="NKB29" s="43"/>
      <c r="NKC29" s="29" t="s">
        <v>635</v>
      </c>
      <c r="NKD29" s="27"/>
      <c r="NKE29" s="29"/>
      <c r="NKF29" s="43"/>
      <c r="NKG29" s="29" t="s">
        <v>635</v>
      </c>
      <c r="NKH29" s="27"/>
      <c r="NKI29" s="29"/>
      <c r="NKJ29" s="43"/>
      <c r="NKK29" s="29" t="s">
        <v>635</v>
      </c>
      <c r="NKL29" s="27"/>
      <c r="NKM29" s="29"/>
      <c r="NKN29" s="43"/>
      <c r="NKO29" s="29" t="s">
        <v>635</v>
      </c>
      <c r="NKP29" s="27"/>
      <c r="NKQ29" s="29"/>
      <c r="NKR29" s="43"/>
      <c r="NKS29" s="29" t="s">
        <v>635</v>
      </c>
      <c r="NKT29" s="27"/>
      <c r="NKU29" s="29"/>
      <c r="NKV29" s="43"/>
      <c r="NKW29" s="29" t="s">
        <v>635</v>
      </c>
      <c r="NKX29" s="27"/>
      <c r="NKY29" s="29"/>
      <c r="NKZ29" s="43"/>
      <c r="NLA29" s="29" t="s">
        <v>635</v>
      </c>
      <c r="NLB29" s="27"/>
      <c r="NLC29" s="29"/>
      <c r="NLD29" s="43"/>
      <c r="NLE29" s="29" t="s">
        <v>635</v>
      </c>
      <c r="NLF29" s="27"/>
      <c r="NLG29" s="29"/>
      <c r="NLH29" s="43"/>
      <c r="NLI29" s="29" t="s">
        <v>635</v>
      </c>
      <c r="NLJ29" s="27"/>
      <c r="NLK29" s="29"/>
      <c r="NLL29" s="43"/>
      <c r="NLM29" s="29" t="s">
        <v>635</v>
      </c>
      <c r="NLN29" s="27"/>
      <c r="NLO29" s="29"/>
      <c r="NLP29" s="43"/>
      <c r="NLQ29" s="29" t="s">
        <v>635</v>
      </c>
      <c r="NLR29" s="27"/>
      <c r="NLS29" s="29"/>
      <c r="NLT29" s="43"/>
      <c r="NLU29" s="29" t="s">
        <v>635</v>
      </c>
      <c r="NLV29" s="27"/>
      <c r="NLW29" s="29"/>
      <c r="NLX29" s="43"/>
      <c r="NLY29" s="29" t="s">
        <v>635</v>
      </c>
      <c r="NLZ29" s="27"/>
      <c r="NMA29" s="29"/>
      <c r="NMB29" s="43"/>
      <c r="NMC29" s="29" t="s">
        <v>635</v>
      </c>
      <c r="NMD29" s="27"/>
      <c r="NME29" s="29"/>
      <c r="NMF29" s="43"/>
      <c r="NMG29" s="29" t="s">
        <v>635</v>
      </c>
      <c r="NMH29" s="27"/>
      <c r="NMI29" s="29"/>
      <c r="NMJ29" s="43"/>
      <c r="NMK29" s="29" t="s">
        <v>635</v>
      </c>
      <c r="NML29" s="27"/>
      <c r="NMM29" s="29"/>
      <c r="NMN29" s="43"/>
      <c r="NMO29" s="29" t="s">
        <v>635</v>
      </c>
      <c r="NMP29" s="27"/>
      <c r="NMQ29" s="29"/>
      <c r="NMR29" s="43"/>
      <c r="NMS29" s="29" t="s">
        <v>635</v>
      </c>
      <c r="NMT29" s="27"/>
      <c r="NMU29" s="29"/>
      <c r="NMV29" s="43"/>
      <c r="NMW29" s="29" t="s">
        <v>635</v>
      </c>
      <c r="NMX29" s="27"/>
      <c r="NMY29" s="29"/>
      <c r="NMZ29" s="43"/>
      <c r="NNA29" s="29" t="s">
        <v>635</v>
      </c>
      <c r="NNB29" s="27"/>
      <c r="NNC29" s="29"/>
      <c r="NND29" s="43"/>
      <c r="NNE29" s="29" t="s">
        <v>635</v>
      </c>
      <c r="NNF29" s="27"/>
      <c r="NNG29" s="29"/>
      <c r="NNH29" s="43"/>
      <c r="NNI29" s="29" t="s">
        <v>635</v>
      </c>
      <c r="NNJ29" s="27"/>
      <c r="NNK29" s="29"/>
      <c r="NNL29" s="43"/>
      <c r="NNM29" s="29" t="s">
        <v>635</v>
      </c>
      <c r="NNN29" s="27"/>
      <c r="NNO29" s="29"/>
      <c r="NNP29" s="43"/>
      <c r="NNQ29" s="29" t="s">
        <v>635</v>
      </c>
      <c r="NNR29" s="27"/>
      <c r="NNS29" s="29"/>
      <c r="NNT29" s="43"/>
      <c r="NNU29" s="29" t="s">
        <v>635</v>
      </c>
      <c r="NNV29" s="27"/>
      <c r="NNW29" s="29"/>
      <c r="NNX29" s="43"/>
      <c r="NNY29" s="29" t="s">
        <v>635</v>
      </c>
      <c r="NNZ29" s="27"/>
      <c r="NOA29" s="29"/>
      <c r="NOB29" s="43"/>
      <c r="NOC29" s="29" t="s">
        <v>635</v>
      </c>
      <c r="NOD29" s="27"/>
      <c r="NOE29" s="29"/>
      <c r="NOF29" s="43"/>
      <c r="NOG29" s="29" t="s">
        <v>635</v>
      </c>
      <c r="NOH29" s="27"/>
      <c r="NOI29" s="29"/>
      <c r="NOJ29" s="43"/>
      <c r="NOK29" s="29" t="s">
        <v>635</v>
      </c>
      <c r="NOL29" s="27"/>
      <c r="NOM29" s="29"/>
      <c r="NON29" s="43"/>
      <c r="NOO29" s="29" t="s">
        <v>635</v>
      </c>
      <c r="NOP29" s="27"/>
      <c r="NOQ29" s="29"/>
      <c r="NOR29" s="43"/>
      <c r="NOS29" s="29" t="s">
        <v>635</v>
      </c>
      <c r="NOT29" s="27"/>
      <c r="NOU29" s="29"/>
      <c r="NOV29" s="43"/>
      <c r="NOW29" s="29" t="s">
        <v>635</v>
      </c>
      <c r="NOX29" s="27"/>
      <c r="NOY29" s="29"/>
      <c r="NOZ29" s="43"/>
      <c r="NPA29" s="29" t="s">
        <v>635</v>
      </c>
      <c r="NPB29" s="27"/>
      <c r="NPC29" s="29"/>
      <c r="NPD29" s="43"/>
      <c r="NPE29" s="29" t="s">
        <v>635</v>
      </c>
      <c r="NPF29" s="27"/>
      <c r="NPG29" s="29"/>
      <c r="NPH29" s="43"/>
      <c r="NPI29" s="29" t="s">
        <v>635</v>
      </c>
      <c r="NPJ29" s="27"/>
      <c r="NPK29" s="29"/>
      <c r="NPL29" s="43"/>
      <c r="NPM29" s="29" t="s">
        <v>635</v>
      </c>
      <c r="NPN29" s="27"/>
      <c r="NPO29" s="29"/>
      <c r="NPP29" s="43"/>
      <c r="NPQ29" s="29" t="s">
        <v>635</v>
      </c>
      <c r="NPR29" s="27"/>
      <c r="NPS29" s="29"/>
      <c r="NPT29" s="43"/>
      <c r="NPU29" s="29" t="s">
        <v>635</v>
      </c>
      <c r="NPV29" s="27"/>
      <c r="NPW29" s="29"/>
      <c r="NPX29" s="43"/>
      <c r="NPY29" s="29" t="s">
        <v>635</v>
      </c>
      <c r="NPZ29" s="27"/>
      <c r="NQA29" s="29"/>
      <c r="NQB29" s="43"/>
      <c r="NQC29" s="29" t="s">
        <v>635</v>
      </c>
      <c r="NQD29" s="27"/>
      <c r="NQE29" s="29"/>
      <c r="NQF29" s="43"/>
      <c r="NQG29" s="29" t="s">
        <v>635</v>
      </c>
      <c r="NQH29" s="27"/>
      <c r="NQI29" s="29"/>
      <c r="NQJ29" s="43"/>
      <c r="NQK29" s="29" t="s">
        <v>635</v>
      </c>
      <c r="NQL29" s="27"/>
      <c r="NQM29" s="29"/>
      <c r="NQN29" s="43"/>
      <c r="NQO29" s="29" t="s">
        <v>635</v>
      </c>
      <c r="NQP29" s="27"/>
      <c r="NQQ29" s="29"/>
      <c r="NQR29" s="43"/>
      <c r="NQS29" s="29" t="s">
        <v>635</v>
      </c>
      <c r="NQT29" s="27"/>
      <c r="NQU29" s="29"/>
      <c r="NQV29" s="43"/>
      <c r="NQW29" s="29" t="s">
        <v>635</v>
      </c>
      <c r="NQX29" s="27"/>
      <c r="NQY29" s="29"/>
      <c r="NQZ29" s="43"/>
      <c r="NRA29" s="29" t="s">
        <v>635</v>
      </c>
      <c r="NRB29" s="27"/>
      <c r="NRC29" s="29"/>
      <c r="NRD29" s="43"/>
      <c r="NRE29" s="29" t="s">
        <v>635</v>
      </c>
      <c r="NRF29" s="27"/>
      <c r="NRG29" s="29"/>
      <c r="NRH29" s="43"/>
      <c r="NRI29" s="29" t="s">
        <v>635</v>
      </c>
      <c r="NRJ29" s="27"/>
      <c r="NRK29" s="29"/>
      <c r="NRL29" s="43"/>
      <c r="NRM29" s="29" t="s">
        <v>635</v>
      </c>
      <c r="NRN29" s="27"/>
      <c r="NRO29" s="29"/>
      <c r="NRP29" s="43"/>
      <c r="NRQ29" s="29" t="s">
        <v>635</v>
      </c>
      <c r="NRR29" s="27"/>
      <c r="NRS29" s="29"/>
      <c r="NRT29" s="43"/>
      <c r="NRU29" s="29" t="s">
        <v>635</v>
      </c>
      <c r="NRV29" s="27"/>
      <c r="NRW29" s="29"/>
      <c r="NRX29" s="43"/>
      <c r="NRY29" s="29" t="s">
        <v>635</v>
      </c>
      <c r="NRZ29" s="27"/>
      <c r="NSA29" s="29"/>
      <c r="NSB29" s="43"/>
      <c r="NSC29" s="29" t="s">
        <v>635</v>
      </c>
      <c r="NSD29" s="27"/>
      <c r="NSE29" s="29"/>
      <c r="NSF29" s="43"/>
      <c r="NSG29" s="29" t="s">
        <v>635</v>
      </c>
      <c r="NSH29" s="27"/>
      <c r="NSI29" s="29"/>
      <c r="NSJ29" s="43"/>
      <c r="NSK29" s="29" t="s">
        <v>635</v>
      </c>
      <c r="NSL29" s="27"/>
      <c r="NSM29" s="29"/>
      <c r="NSN29" s="43"/>
      <c r="NSO29" s="29" t="s">
        <v>635</v>
      </c>
      <c r="NSP29" s="27"/>
      <c r="NSQ29" s="29"/>
      <c r="NSR29" s="43"/>
      <c r="NSS29" s="29" t="s">
        <v>635</v>
      </c>
      <c r="NST29" s="27"/>
      <c r="NSU29" s="29"/>
      <c r="NSV29" s="43"/>
      <c r="NSW29" s="29" t="s">
        <v>635</v>
      </c>
      <c r="NSX29" s="27"/>
      <c r="NSY29" s="29"/>
      <c r="NSZ29" s="43"/>
      <c r="NTA29" s="29" t="s">
        <v>635</v>
      </c>
      <c r="NTB29" s="27"/>
      <c r="NTC29" s="29"/>
      <c r="NTD29" s="43"/>
      <c r="NTE29" s="29" t="s">
        <v>635</v>
      </c>
      <c r="NTF29" s="27"/>
      <c r="NTG29" s="29"/>
      <c r="NTH29" s="43"/>
      <c r="NTI29" s="29" t="s">
        <v>635</v>
      </c>
      <c r="NTJ29" s="27"/>
      <c r="NTK29" s="29"/>
      <c r="NTL29" s="43"/>
      <c r="NTM29" s="29" t="s">
        <v>635</v>
      </c>
      <c r="NTN29" s="27"/>
      <c r="NTO29" s="29"/>
      <c r="NTP29" s="43"/>
      <c r="NTQ29" s="29" t="s">
        <v>635</v>
      </c>
      <c r="NTR29" s="27"/>
      <c r="NTS29" s="29"/>
      <c r="NTT29" s="43"/>
      <c r="NTU29" s="29" t="s">
        <v>635</v>
      </c>
      <c r="NTV29" s="27"/>
      <c r="NTW29" s="29"/>
      <c r="NTX29" s="43"/>
      <c r="NTY29" s="29" t="s">
        <v>635</v>
      </c>
      <c r="NTZ29" s="27"/>
      <c r="NUA29" s="29"/>
      <c r="NUB29" s="43"/>
      <c r="NUC29" s="29" t="s">
        <v>635</v>
      </c>
      <c r="NUD29" s="27"/>
      <c r="NUE29" s="29"/>
      <c r="NUF29" s="43"/>
      <c r="NUG29" s="29" t="s">
        <v>635</v>
      </c>
      <c r="NUH29" s="27"/>
      <c r="NUI29" s="29"/>
      <c r="NUJ29" s="43"/>
      <c r="NUK29" s="29" t="s">
        <v>635</v>
      </c>
      <c r="NUL29" s="27"/>
      <c r="NUM29" s="29"/>
      <c r="NUN29" s="43"/>
      <c r="NUO29" s="29" t="s">
        <v>635</v>
      </c>
      <c r="NUP29" s="27"/>
      <c r="NUQ29" s="29"/>
      <c r="NUR29" s="43"/>
      <c r="NUS29" s="29" t="s">
        <v>635</v>
      </c>
      <c r="NUT29" s="27"/>
      <c r="NUU29" s="29"/>
      <c r="NUV29" s="43"/>
      <c r="NUW29" s="29" t="s">
        <v>635</v>
      </c>
      <c r="NUX29" s="27"/>
      <c r="NUY29" s="29"/>
      <c r="NUZ29" s="43"/>
      <c r="NVA29" s="29" t="s">
        <v>635</v>
      </c>
      <c r="NVB29" s="27"/>
      <c r="NVC29" s="29"/>
      <c r="NVD29" s="43"/>
      <c r="NVE29" s="29" t="s">
        <v>635</v>
      </c>
      <c r="NVF29" s="27"/>
      <c r="NVG29" s="29"/>
      <c r="NVH29" s="43"/>
      <c r="NVI29" s="29" t="s">
        <v>635</v>
      </c>
      <c r="NVJ29" s="27"/>
      <c r="NVK29" s="29"/>
      <c r="NVL29" s="43"/>
      <c r="NVM29" s="29" t="s">
        <v>635</v>
      </c>
      <c r="NVN29" s="27"/>
      <c r="NVO29" s="29"/>
      <c r="NVP29" s="43"/>
      <c r="NVQ29" s="29" t="s">
        <v>635</v>
      </c>
      <c r="NVR29" s="27"/>
      <c r="NVS29" s="29"/>
      <c r="NVT29" s="43"/>
      <c r="NVU29" s="29" t="s">
        <v>635</v>
      </c>
      <c r="NVV29" s="27"/>
      <c r="NVW29" s="29"/>
      <c r="NVX29" s="43"/>
      <c r="NVY29" s="29" t="s">
        <v>635</v>
      </c>
      <c r="NVZ29" s="27"/>
      <c r="NWA29" s="29"/>
      <c r="NWB29" s="43"/>
      <c r="NWC29" s="29" t="s">
        <v>635</v>
      </c>
      <c r="NWD29" s="27"/>
      <c r="NWE29" s="29"/>
      <c r="NWF29" s="43"/>
      <c r="NWG29" s="29" t="s">
        <v>635</v>
      </c>
      <c r="NWH29" s="27"/>
      <c r="NWI29" s="29"/>
      <c r="NWJ29" s="43"/>
      <c r="NWK29" s="29" t="s">
        <v>635</v>
      </c>
      <c r="NWL29" s="27"/>
      <c r="NWM29" s="29"/>
      <c r="NWN29" s="43"/>
      <c r="NWO29" s="29" t="s">
        <v>635</v>
      </c>
      <c r="NWP29" s="27"/>
      <c r="NWQ29" s="29"/>
      <c r="NWR29" s="43"/>
      <c r="NWS29" s="29" t="s">
        <v>635</v>
      </c>
      <c r="NWT29" s="27"/>
      <c r="NWU29" s="29"/>
      <c r="NWV29" s="43"/>
      <c r="NWW29" s="29" t="s">
        <v>635</v>
      </c>
      <c r="NWX29" s="27"/>
      <c r="NWY29" s="29"/>
      <c r="NWZ29" s="43"/>
      <c r="NXA29" s="29" t="s">
        <v>635</v>
      </c>
      <c r="NXB29" s="27"/>
      <c r="NXC29" s="29"/>
      <c r="NXD29" s="43"/>
      <c r="NXE29" s="29" t="s">
        <v>635</v>
      </c>
      <c r="NXF29" s="27"/>
      <c r="NXG29" s="29"/>
      <c r="NXH29" s="43"/>
      <c r="NXI29" s="29" t="s">
        <v>635</v>
      </c>
      <c r="NXJ29" s="27"/>
      <c r="NXK29" s="29"/>
      <c r="NXL29" s="43"/>
      <c r="NXM29" s="29" t="s">
        <v>635</v>
      </c>
      <c r="NXN29" s="27"/>
      <c r="NXO29" s="29"/>
      <c r="NXP29" s="43"/>
      <c r="NXQ29" s="29" t="s">
        <v>635</v>
      </c>
      <c r="NXR29" s="27"/>
      <c r="NXS29" s="29"/>
      <c r="NXT29" s="43"/>
      <c r="NXU29" s="29" t="s">
        <v>635</v>
      </c>
      <c r="NXV29" s="27"/>
      <c r="NXW29" s="29"/>
      <c r="NXX29" s="43"/>
      <c r="NXY29" s="29" t="s">
        <v>635</v>
      </c>
      <c r="NXZ29" s="27"/>
      <c r="NYA29" s="29"/>
      <c r="NYB29" s="43"/>
      <c r="NYC29" s="29" t="s">
        <v>635</v>
      </c>
      <c r="NYD29" s="27"/>
      <c r="NYE29" s="29"/>
      <c r="NYF29" s="43"/>
      <c r="NYG29" s="29" t="s">
        <v>635</v>
      </c>
      <c r="NYH29" s="27"/>
      <c r="NYI29" s="29"/>
      <c r="NYJ29" s="43"/>
      <c r="NYK29" s="29" t="s">
        <v>635</v>
      </c>
      <c r="NYL29" s="27"/>
      <c r="NYM29" s="29"/>
      <c r="NYN29" s="43"/>
      <c r="NYO29" s="29" t="s">
        <v>635</v>
      </c>
      <c r="NYP29" s="27"/>
      <c r="NYQ29" s="29"/>
      <c r="NYR29" s="43"/>
      <c r="NYS29" s="29" t="s">
        <v>635</v>
      </c>
      <c r="NYT29" s="27"/>
      <c r="NYU29" s="29"/>
      <c r="NYV29" s="43"/>
      <c r="NYW29" s="29" t="s">
        <v>635</v>
      </c>
      <c r="NYX29" s="27"/>
      <c r="NYY29" s="29"/>
      <c r="NYZ29" s="43"/>
      <c r="NZA29" s="29" t="s">
        <v>635</v>
      </c>
      <c r="NZB29" s="27"/>
      <c r="NZC29" s="29"/>
      <c r="NZD29" s="43"/>
      <c r="NZE29" s="29" t="s">
        <v>635</v>
      </c>
      <c r="NZF29" s="27"/>
      <c r="NZG29" s="29"/>
      <c r="NZH29" s="43"/>
      <c r="NZI29" s="29" t="s">
        <v>635</v>
      </c>
      <c r="NZJ29" s="27"/>
      <c r="NZK29" s="29"/>
      <c r="NZL29" s="43"/>
      <c r="NZM29" s="29" t="s">
        <v>635</v>
      </c>
      <c r="NZN29" s="27"/>
      <c r="NZO29" s="29"/>
      <c r="NZP29" s="43"/>
      <c r="NZQ29" s="29" t="s">
        <v>635</v>
      </c>
      <c r="NZR29" s="27"/>
      <c r="NZS29" s="29"/>
      <c r="NZT29" s="43"/>
      <c r="NZU29" s="29" t="s">
        <v>635</v>
      </c>
      <c r="NZV29" s="27"/>
      <c r="NZW29" s="29"/>
      <c r="NZX29" s="43"/>
      <c r="NZY29" s="29" t="s">
        <v>635</v>
      </c>
      <c r="NZZ29" s="27"/>
      <c r="OAA29" s="29"/>
      <c r="OAB29" s="43"/>
      <c r="OAC29" s="29" t="s">
        <v>635</v>
      </c>
      <c r="OAD29" s="27"/>
      <c r="OAE29" s="29"/>
      <c r="OAF29" s="43"/>
      <c r="OAG29" s="29" t="s">
        <v>635</v>
      </c>
      <c r="OAH29" s="27"/>
      <c r="OAI29" s="29"/>
      <c r="OAJ29" s="43"/>
      <c r="OAK29" s="29" t="s">
        <v>635</v>
      </c>
      <c r="OAL29" s="27"/>
      <c r="OAM29" s="29"/>
      <c r="OAN29" s="43"/>
      <c r="OAO29" s="29" t="s">
        <v>635</v>
      </c>
      <c r="OAP29" s="27"/>
      <c r="OAQ29" s="29"/>
      <c r="OAR29" s="43"/>
      <c r="OAS29" s="29" t="s">
        <v>635</v>
      </c>
      <c r="OAT29" s="27"/>
      <c r="OAU29" s="29"/>
      <c r="OAV29" s="43"/>
      <c r="OAW29" s="29" t="s">
        <v>635</v>
      </c>
      <c r="OAX29" s="27"/>
      <c r="OAY29" s="29"/>
      <c r="OAZ29" s="43"/>
      <c r="OBA29" s="29" t="s">
        <v>635</v>
      </c>
      <c r="OBB29" s="27"/>
      <c r="OBC29" s="29"/>
      <c r="OBD29" s="43"/>
      <c r="OBE29" s="29" t="s">
        <v>635</v>
      </c>
      <c r="OBF29" s="27"/>
      <c r="OBG29" s="29"/>
      <c r="OBH29" s="43"/>
      <c r="OBI29" s="29" t="s">
        <v>635</v>
      </c>
      <c r="OBJ29" s="27"/>
      <c r="OBK29" s="29"/>
      <c r="OBL29" s="43"/>
      <c r="OBM29" s="29" t="s">
        <v>635</v>
      </c>
      <c r="OBN29" s="27"/>
      <c r="OBO29" s="29"/>
      <c r="OBP29" s="43"/>
      <c r="OBQ29" s="29" t="s">
        <v>635</v>
      </c>
      <c r="OBR29" s="27"/>
      <c r="OBS29" s="29"/>
      <c r="OBT29" s="43"/>
      <c r="OBU29" s="29" t="s">
        <v>635</v>
      </c>
      <c r="OBV29" s="27"/>
      <c r="OBW29" s="29"/>
      <c r="OBX29" s="43"/>
      <c r="OBY29" s="29" t="s">
        <v>635</v>
      </c>
      <c r="OBZ29" s="27"/>
      <c r="OCA29" s="29"/>
      <c r="OCB29" s="43"/>
      <c r="OCC29" s="29" t="s">
        <v>635</v>
      </c>
      <c r="OCD29" s="27"/>
      <c r="OCE29" s="29"/>
      <c r="OCF29" s="43"/>
      <c r="OCG29" s="29" t="s">
        <v>635</v>
      </c>
      <c r="OCH29" s="27"/>
      <c r="OCI29" s="29"/>
      <c r="OCJ29" s="43"/>
      <c r="OCK29" s="29" t="s">
        <v>635</v>
      </c>
      <c r="OCL29" s="27"/>
      <c r="OCM29" s="29"/>
      <c r="OCN29" s="43"/>
      <c r="OCO29" s="29" t="s">
        <v>635</v>
      </c>
      <c r="OCP29" s="27"/>
      <c r="OCQ29" s="29"/>
      <c r="OCR29" s="43"/>
      <c r="OCS29" s="29" t="s">
        <v>635</v>
      </c>
      <c r="OCT29" s="27"/>
      <c r="OCU29" s="29"/>
      <c r="OCV29" s="43"/>
      <c r="OCW29" s="29" t="s">
        <v>635</v>
      </c>
      <c r="OCX29" s="27"/>
      <c r="OCY29" s="29"/>
      <c r="OCZ29" s="43"/>
      <c r="ODA29" s="29" t="s">
        <v>635</v>
      </c>
      <c r="ODB29" s="27"/>
      <c r="ODC29" s="29"/>
      <c r="ODD29" s="43"/>
      <c r="ODE29" s="29" t="s">
        <v>635</v>
      </c>
      <c r="ODF29" s="27"/>
      <c r="ODG29" s="29"/>
      <c r="ODH29" s="43"/>
      <c r="ODI29" s="29" t="s">
        <v>635</v>
      </c>
      <c r="ODJ29" s="27"/>
      <c r="ODK29" s="29"/>
      <c r="ODL29" s="43"/>
      <c r="ODM29" s="29" t="s">
        <v>635</v>
      </c>
      <c r="ODN29" s="27"/>
      <c r="ODO29" s="29"/>
      <c r="ODP29" s="43"/>
      <c r="ODQ29" s="29" t="s">
        <v>635</v>
      </c>
      <c r="ODR29" s="27"/>
      <c r="ODS29" s="29"/>
      <c r="ODT29" s="43"/>
      <c r="ODU29" s="29" t="s">
        <v>635</v>
      </c>
      <c r="ODV29" s="27"/>
      <c r="ODW29" s="29"/>
      <c r="ODX29" s="43"/>
      <c r="ODY29" s="29" t="s">
        <v>635</v>
      </c>
      <c r="ODZ29" s="27"/>
      <c r="OEA29" s="29"/>
      <c r="OEB29" s="43"/>
      <c r="OEC29" s="29" t="s">
        <v>635</v>
      </c>
      <c r="OED29" s="27"/>
      <c r="OEE29" s="29"/>
      <c r="OEF29" s="43"/>
      <c r="OEG29" s="29" t="s">
        <v>635</v>
      </c>
      <c r="OEH29" s="27"/>
      <c r="OEI29" s="29"/>
      <c r="OEJ29" s="43"/>
      <c r="OEK29" s="29" t="s">
        <v>635</v>
      </c>
      <c r="OEL29" s="27"/>
      <c r="OEM29" s="29"/>
      <c r="OEN29" s="43"/>
      <c r="OEO29" s="29" t="s">
        <v>635</v>
      </c>
      <c r="OEP29" s="27"/>
      <c r="OEQ29" s="29"/>
      <c r="OER29" s="43"/>
      <c r="OES29" s="29" t="s">
        <v>635</v>
      </c>
      <c r="OET29" s="27"/>
      <c r="OEU29" s="29"/>
      <c r="OEV29" s="43"/>
      <c r="OEW29" s="29" t="s">
        <v>635</v>
      </c>
      <c r="OEX29" s="27"/>
      <c r="OEY29" s="29"/>
      <c r="OEZ29" s="43"/>
      <c r="OFA29" s="29" t="s">
        <v>635</v>
      </c>
      <c r="OFB29" s="27"/>
      <c r="OFC29" s="29"/>
      <c r="OFD29" s="43"/>
      <c r="OFE29" s="29" t="s">
        <v>635</v>
      </c>
      <c r="OFF29" s="27"/>
      <c r="OFG29" s="29"/>
      <c r="OFH29" s="43"/>
      <c r="OFI29" s="29" t="s">
        <v>635</v>
      </c>
      <c r="OFJ29" s="27"/>
      <c r="OFK29" s="29"/>
      <c r="OFL29" s="43"/>
      <c r="OFM29" s="29" t="s">
        <v>635</v>
      </c>
      <c r="OFN29" s="27"/>
      <c r="OFO29" s="29"/>
      <c r="OFP29" s="43"/>
      <c r="OFQ29" s="29" t="s">
        <v>635</v>
      </c>
      <c r="OFR29" s="27"/>
      <c r="OFS29" s="29"/>
      <c r="OFT29" s="43"/>
      <c r="OFU29" s="29" t="s">
        <v>635</v>
      </c>
      <c r="OFV29" s="27"/>
      <c r="OFW29" s="29"/>
      <c r="OFX29" s="43"/>
      <c r="OFY29" s="29" t="s">
        <v>635</v>
      </c>
      <c r="OFZ29" s="27"/>
      <c r="OGA29" s="29"/>
      <c r="OGB29" s="43"/>
      <c r="OGC29" s="29" t="s">
        <v>635</v>
      </c>
      <c r="OGD29" s="27"/>
      <c r="OGE29" s="29"/>
      <c r="OGF29" s="43"/>
      <c r="OGG29" s="29" t="s">
        <v>635</v>
      </c>
      <c r="OGH29" s="27"/>
      <c r="OGI29" s="29"/>
      <c r="OGJ29" s="43"/>
      <c r="OGK29" s="29" t="s">
        <v>635</v>
      </c>
      <c r="OGL29" s="27"/>
      <c r="OGM29" s="29"/>
      <c r="OGN29" s="43"/>
      <c r="OGO29" s="29" t="s">
        <v>635</v>
      </c>
      <c r="OGP29" s="27"/>
      <c r="OGQ29" s="29"/>
      <c r="OGR29" s="43"/>
      <c r="OGS29" s="29" t="s">
        <v>635</v>
      </c>
      <c r="OGT29" s="27"/>
      <c r="OGU29" s="29"/>
      <c r="OGV29" s="43"/>
      <c r="OGW29" s="29" t="s">
        <v>635</v>
      </c>
      <c r="OGX29" s="27"/>
      <c r="OGY29" s="29"/>
      <c r="OGZ29" s="43"/>
      <c r="OHA29" s="29" t="s">
        <v>635</v>
      </c>
      <c r="OHB29" s="27"/>
      <c r="OHC29" s="29"/>
      <c r="OHD29" s="43"/>
      <c r="OHE29" s="29" t="s">
        <v>635</v>
      </c>
      <c r="OHF29" s="27"/>
      <c r="OHG29" s="29"/>
      <c r="OHH29" s="43"/>
      <c r="OHI29" s="29" t="s">
        <v>635</v>
      </c>
      <c r="OHJ29" s="27"/>
      <c r="OHK29" s="29"/>
      <c r="OHL29" s="43"/>
      <c r="OHM29" s="29" t="s">
        <v>635</v>
      </c>
      <c r="OHN29" s="27"/>
      <c r="OHO29" s="29"/>
      <c r="OHP29" s="43"/>
      <c r="OHQ29" s="29" t="s">
        <v>635</v>
      </c>
      <c r="OHR29" s="27"/>
      <c r="OHS29" s="29"/>
      <c r="OHT29" s="43"/>
      <c r="OHU29" s="29" t="s">
        <v>635</v>
      </c>
      <c r="OHV29" s="27"/>
      <c r="OHW29" s="29"/>
      <c r="OHX29" s="43"/>
      <c r="OHY29" s="29" t="s">
        <v>635</v>
      </c>
      <c r="OHZ29" s="27"/>
      <c r="OIA29" s="29"/>
      <c r="OIB29" s="43"/>
      <c r="OIC29" s="29" t="s">
        <v>635</v>
      </c>
      <c r="OID29" s="27"/>
      <c r="OIE29" s="29"/>
      <c r="OIF29" s="43"/>
      <c r="OIG29" s="29" t="s">
        <v>635</v>
      </c>
      <c r="OIH29" s="27"/>
      <c r="OII29" s="29"/>
      <c r="OIJ29" s="43"/>
      <c r="OIK29" s="29" t="s">
        <v>635</v>
      </c>
      <c r="OIL29" s="27"/>
      <c r="OIM29" s="29"/>
      <c r="OIN29" s="43"/>
      <c r="OIO29" s="29" t="s">
        <v>635</v>
      </c>
      <c r="OIP29" s="27"/>
      <c r="OIQ29" s="29"/>
      <c r="OIR29" s="43"/>
      <c r="OIS29" s="29" t="s">
        <v>635</v>
      </c>
      <c r="OIT29" s="27"/>
      <c r="OIU29" s="29"/>
      <c r="OIV29" s="43"/>
      <c r="OIW29" s="29" t="s">
        <v>635</v>
      </c>
      <c r="OIX29" s="27"/>
      <c r="OIY29" s="29"/>
      <c r="OIZ29" s="43"/>
      <c r="OJA29" s="29" t="s">
        <v>635</v>
      </c>
      <c r="OJB29" s="27"/>
      <c r="OJC29" s="29"/>
      <c r="OJD29" s="43"/>
      <c r="OJE29" s="29" t="s">
        <v>635</v>
      </c>
      <c r="OJF29" s="27"/>
      <c r="OJG29" s="29"/>
      <c r="OJH29" s="43"/>
      <c r="OJI29" s="29" t="s">
        <v>635</v>
      </c>
      <c r="OJJ29" s="27"/>
      <c r="OJK29" s="29"/>
      <c r="OJL29" s="43"/>
      <c r="OJM29" s="29" t="s">
        <v>635</v>
      </c>
      <c r="OJN29" s="27"/>
      <c r="OJO29" s="29"/>
      <c r="OJP29" s="43"/>
      <c r="OJQ29" s="29" t="s">
        <v>635</v>
      </c>
      <c r="OJR29" s="27"/>
      <c r="OJS29" s="29"/>
      <c r="OJT29" s="43"/>
      <c r="OJU29" s="29" t="s">
        <v>635</v>
      </c>
      <c r="OJV29" s="27"/>
      <c r="OJW29" s="29"/>
      <c r="OJX29" s="43"/>
      <c r="OJY29" s="29" t="s">
        <v>635</v>
      </c>
      <c r="OJZ29" s="27"/>
      <c r="OKA29" s="29"/>
      <c r="OKB29" s="43"/>
      <c r="OKC29" s="29" t="s">
        <v>635</v>
      </c>
      <c r="OKD29" s="27"/>
      <c r="OKE29" s="29"/>
      <c r="OKF29" s="43"/>
      <c r="OKG29" s="29" t="s">
        <v>635</v>
      </c>
      <c r="OKH29" s="27"/>
      <c r="OKI29" s="29"/>
      <c r="OKJ29" s="43"/>
      <c r="OKK29" s="29" t="s">
        <v>635</v>
      </c>
      <c r="OKL29" s="27"/>
      <c r="OKM29" s="29"/>
      <c r="OKN29" s="43"/>
      <c r="OKO29" s="29" t="s">
        <v>635</v>
      </c>
      <c r="OKP29" s="27"/>
      <c r="OKQ29" s="29"/>
      <c r="OKR29" s="43"/>
      <c r="OKS29" s="29" t="s">
        <v>635</v>
      </c>
      <c r="OKT29" s="27"/>
      <c r="OKU29" s="29"/>
      <c r="OKV29" s="43"/>
      <c r="OKW29" s="29" t="s">
        <v>635</v>
      </c>
      <c r="OKX29" s="27"/>
      <c r="OKY29" s="29"/>
      <c r="OKZ29" s="43"/>
      <c r="OLA29" s="29" t="s">
        <v>635</v>
      </c>
      <c r="OLB29" s="27"/>
      <c r="OLC29" s="29"/>
      <c r="OLD29" s="43"/>
      <c r="OLE29" s="29" t="s">
        <v>635</v>
      </c>
      <c r="OLF29" s="27"/>
      <c r="OLG29" s="29"/>
      <c r="OLH29" s="43"/>
      <c r="OLI29" s="29" t="s">
        <v>635</v>
      </c>
      <c r="OLJ29" s="27"/>
      <c r="OLK29" s="29"/>
      <c r="OLL29" s="43"/>
      <c r="OLM29" s="29" t="s">
        <v>635</v>
      </c>
      <c r="OLN29" s="27"/>
      <c r="OLO29" s="29"/>
      <c r="OLP29" s="43"/>
      <c r="OLQ29" s="29" t="s">
        <v>635</v>
      </c>
      <c r="OLR29" s="27"/>
      <c r="OLS29" s="29"/>
      <c r="OLT29" s="43"/>
      <c r="OLU29" s="29" t="s">
        <v>635</v>
      </c>
      <c r="OLV29" s="27"/>
      <c r="OLW29" s="29"/>
      <c r="OLX29" s="43"/>
      <c r="OLY29" s="29" t="s">
        <v>635</v>
      </c>
      <c r="OLZ29" s="27"/>
      <c r="OMA29" s="29"/>
      <c r="OMB29" s="43"/>
      <c r="OMC29" s="29" t="s">
        <v>635</v>
      </c>
      <c r="OMD29" s="27"/>
      <c r="OME29" s="29"/>
      <c r="OMF29" s="43"/>
      <c r="OMG29" s="29" t="s">
        <v>635</v>
      </c>
      <c r="OMH29" s="27"/>
      <c r="OMI29" s="29"/>
      <c r="OMJ29" s="43"/>
      <c r="OMK29" s="29" t="s">
        <v>635</v>
      </c>
      <c r="OML29" s="27"/>
      <c r="OMM29" s="29"/>
      <c r="OMN29" s="43"/>
      <c r="OMO29" s="29" t="s">
        <v>635</v>
      </c>
      <c r="OMP29" s="27"/>
      <c r="OMQ29" s="29"/>
      <c r="OMR29" s="43"/>
      <c r="OMS29" s="29" t="s">
        <v>635</v>
      </c>
      <c r="OMT29" s="27"/>
      <c r="OMU29" s="29"/>
      <c r="OMV29" s="43"/>
      <c r="OMW29" s="29" t="s">
        <v>635</v>
      </c>
      <c r="OMX29" s="27"/>
      <c r="OMY29" s="29"/>
      <c r="OMZ29" s="43"/>
      <c r="ONA29" s="29" t="s">
        <v>635</v>
      </c>
      <c r="ONB29" s="27"/>
      <c r="ONC29" s="29"/>
      <c r="OND29" s="43"/>
      <c r="ONE29" s="29" t="s">
        <v>635</v>
      </c>
      <c r="ONF29" s="27"/>
      <c r="ONG29" s="29"/>
      <c r="ONH29" s="43"/>
      <c r="ONI29" s="29" t="s">
        <v>635</v>
      </c>
      <c r="ONJ29" s="27"/>
      <c r="ONK29" s="29"/>
      <c r="ONL29" s="43"/>
      <c r="ONM29" s="29" t="s">
        <v>635</v>
      </c>
      <c r="ONN29" s="27"/>
      <c r="ONO29" s="29"/>
      <c r="ONP29" s="43"/>
      <c r="ONQ29" s="29" t="s">
        <v>635</v>
      </c>
      <c r="ONR29" s="27"/>
      <c r="ONS29" s="29"/>
      <c r="ONT29" s="43"/>
      <c r="ONU29" s="29" t="s">
        <v>635</v>
      </c>
      <c r="ONV29" s="27"/>
      <c r="ONW29" s="29"/>
      <c r="ONX29" s="43"/>
      <c r="ONY29" s="29" t="s">
        <v>635</v>
      </c>
      <c r="ONZ29" s="27"/>
      <c r="OOA29" s="29"/>
      <c r="OOB29" s="43"/>
      <c r="OOC29" s="29" t="s">
        <v>635</v>
      </c>
      <c r="OOD29" s="27"/>
      <c r="OOE29" s="29"/>
      <c r="OOF29" s="43"/>
      <c r="OOG29" s="29" t="s">
        <v>635</v>
      </c>
      <c r="OOH29" s="27"/>
      <c r="OOI29" s="29"/>
      <c r="OOJ29" s="43"/>
      <c r="OOK29" s="29" t="s">
        <v>635</v>
      </c>
      <c r="OOL29" s="27"/>
      <c r="OOM29" s="29"/>
      <c r="OON29" s="43"/>
      <c r="OOO29" s="29" t="s">
        <v>635</v>
      </c>
      <c r="OOP29" s="27"/>
      <c r="OOQ29" s="29"/>
      <c r="OOR29" s="43"/>
      <c r="OOS29" s="29" t="s">
        <v>635</v>
      </c>
      <c r="OOT29" s="27"/>
      <c r="OOU29" s="29"/>
      <c r="OOV29" s="43"/>
      <c r="OOW29" s="29" t="s">
        <v>635</v>
      </c>
      <c r="OOX29" s="27"/>
      <c r="OOY29" s="29"/>
      <c r="OOZ29" s="43"/>
      <c r="OPA29" s="29" t="s">
        <v>635</v>
      </c>
      <c r="OPB29" s="27"/>
      <c r="OPC29" s="29"/>
      <c r="OPD29" s="43"/>
      <c r="OPE29" s="29" t="s">
        <v>635</v>
      </c>
      <c r="OPF29" s="27"/>
      <c r="OPG29" s="29"/>
      <c r="OPH29" s="43"/>
      <c r="OPI29" s="29" t="s">
        <v>635</v>
      </c>
      <c r="OPJ29" s="27"/>
      <c r="OPK29" s="29"/>
      <c r="OPL29" s="43"/>
      <c r="OPM29" s="29" t="s">
        <v>635</v>
      </c>
      <c r="OPN29" s="27"/>
      <c r="OPO29" s="29"/>
      <c r="OPP29" s="43"/>
      <c r="OPQ29" s="29" t="s">
        <v>635</v>
      </c>
      <c r="OPR29" s="27"/>
      <c r="OPS29" s="29"/>
      <c r="OPT29" s="43"/>
      <c r="OPU29" s="29" t="s">
        <v>635</v>
      </c>
      <c r="OPV29" s="27"/>
      <c r="OPW29" s="29"/>
      <c r="OPX29" s="43"/>
      <c r="OPY29" s="29" t="s">
        <v>635</v>
      </c>
      <c r="OPZ29" s="27"/>
      <c r="OQA29" s="29"/>
      <c r="OQB29" s="43"/>
      <c r="OQC29" s="29" t="s">
        <v>635</v>
      </c>
      <c r="OQD29" s="27"/>
      <c r="OQE29" s="29"/>
      <c r="OQF29" s="43"/>
      <c r="OQG29" s="29" t="s">
        <v>635</v>
      </c>
      <c r="OQH29" s="27"/>
      <c r="OQI29" s="29"/>
      <c r="OQJ29" s="43"/>
      <c r="OQK29" s="29" t="s">
        <v>635</v>
      </c>
      <c r="OQL29" s="27"/>
      <c r="OQM29" s="29"/>
      <c r="OQN29" s="43"/>
      <c r="OQO29" s="29" t="s">
        <v>635</v>
      </c>
      <c r="OQP29" s="27"/>
      <c r="OQQ29" s="29"/>
      <c r="OQR29" s="43"/>
      <c r="OQS29" s="29" t="s">
        <v>635</v>
      </c>
      <c r="OQT29" s="27"/>
      <c r="OQU29" s="29"/>
      <c r="OQV29" s="43"/>
      <c r="OQW29" s="29" t="s">
        <v>635</v>
      </c>
      <c r="OQX29" s="27"/>
      <c r="OQY29" s="29"/>
      <c r="OQZ29" s="43"/>
      <c r="ORA29" s="29" t="s">
        <v>635</v>
      </c>
      <c r="ORB29" s="27"/>
      <c r="ORC29" s="29"/>
      <c r="ORD29" s="43"/>
      <c r="ORE29" s="29" t="s">
        <v>635</v>
      </c>
      <c r="ORF29" s="27"/>
      <c r="ORG29" s="29"/>
      <c r="ORH29" s="43"/>
      <c r="ORI29" s="29" t="s">
        <v>635</v>
      </c>
      <c r="ORJ29" s="27"/>
      <c r="ORK29" s="29"/>
      <c r="ORL29" s="43"/>
      <c r="ORM29" s="29" t="s">
        <v>635</v>
      </c>
      <c r="ORN29" s="27"/>
      <c r="ORO29" s="29"/>
      <c r="ORP29" s="43"/>
      <c r="ORQ29" s="29" t="s">
        <v>635</v>
      </c>
      <c r="ORR29" s="27"/>
      <c r="ORS29" s="29"/>
      <c r="ORT29" s="43"/>
      <c r="ORU29" s="29" t="s">
        <v>635</v>
      </c>
      <c r="ORV29" s="27"/>
      <c r="ORW29" s="29"/>
      <c r="ORX29" s="43"/>
      <c r="ORY29" s="29" t="s">
        <v>635</v>
      </c>
      <c r="ORZ29" s="27"/>
      <c r="OSA29" s="29"/>
      <c r="OSB29" s="43"/>
      <c r="OSC29" s="29" t="s">
        <v>635</v>
      </c>
      <c r="OSD29" s="27"/>
      <c r="OSE29" s="29"/>
      <c r="OSF29" s="43"/>
      <c r="OSG29" s="29" t="s">
        <v>635</v>
      </c>
      <c r="OSH29" s="27"/>
      <c r="OSI29" s="29"/>
      <c r="OSJ29" s="43"/>
      <c r="OSK29" s="29" t="s">
        <v>635</v>
      </c>
      <c r="OSL29" s="27"/>
      <c r="OSM29" s="29"/>
      <c r="OSN29" s="43"/>
      <c r="OSO29" s="29" t="s">
        <v>635</v>
      </c>
      <c r="OSP29" s="27"/>
      <c r="OSQ29" s="29"/>
      <c r="OSR29" s="43"/>
      <c r="OSS29" s="29" t="s">
        <v>635</v>
      </c>
      <c r="OST29" s="27"/>
      <c r="OSU29" s="29"/>
      <c r="OSV29" s="43"/>
      <c r="OSW29" s="29" t="s">
        <v>635</v>
      </c>
      <c r="OSX29" s="27"/>
      <c r="OSY29" s="29"/>
      <c r="OSZ29" s="43"/>
      <c r="OTA29" s="29" t="s">
        <v>635</v>
      </c>
      <c r="OTB29" s="27"/>
      <c r="OTC29" s="29"/>
      <c r="OTD29" s="43"/>
      <c r="OTE29" s="29" t="s">
        <v>635</v>
      </c>
      <c r="OTF29" s="27"/>
      <c r="OTG29" s="29"/>
      <c r="OTH29" s="43"/>
      <c r="OTI29" s="29" t="s">
        <v>635</v>
      </c>
      <c r="OTJ29" s="27"/>
      <c r="OTK29" s="29"/>
      <c r="OTL29" s="43"/>
      <c r="OTM29" s="29" t="s">
        <v>635</v>
      </c>
      <c r="OTN29" s="27"/>
      <c r="OTO29" s="29"/>
      <c r="OTP29" s="43"/>
      <c r="OTQ29" s="29" t="s">
        <v>635</v>
      </c>
      <c r="OTR29" s="27"/>
      <c r="OTS29" s="29"/>
      <c r="OTT29" s="43"/>
      <c r="OTU29" s="29" t="s">
        <v>635</v>
      </c>
      <c r="OTV29" s="27"/>
      <c r="OTW29" s="29"/>
      <c r="OTX29" s="43"/>
      <c r="OTY29" s="29" t="s">
        <v>635</v>
      </c>
      <c r="OTZ29" s="27"/>
      <c r="OUA29" s="29"/>
      <c r="OUB29" s="43"/>
      <c r="OUC29" s="29" t="s">
        <v>635</v>
      </c>
      <c r="OUD29" s="27"/>
      <c r="OUE29" s="29"/>
      <c r="OUF29" s="43"/>
      <c r="OUG29" s="29" t="s">
        <v>635</v>
      </c>
      <c r="OUH29" s="27"/>
      <c r="OUI29" s="29"/>
      <c r="OUJ29" s="43"/>
      <c r="OUK29" s="29" t="s">
        <v>635</v>
      </c>
      <c r="OUL29" s="27"/>
      <c r="OUM29" s="29"/>
      <c r="OUN29" s="43"/>
      <c r="OUO29" s="29" t="s">
        <v>635</v>
      </c>
      <c r="OUP29" s="27"/>
      <c r="OUQ29" s="29"/>
      <c r="OUR29" s="43"/>
      <c r="OUS29" s="29" t="s">
        <v>635</v>
      </c>
      <c r="OUT29" s="27"/>
      <c r="OUU29" s="29"/>
      <c r="OUV29" s="43"/>
      <c r="OUW29" s="29" t="s">
        <v>635</v>
      </c>
      <c r="OUX29" s="27"/>
      <c r="OUY29" s="29"/>
      <c r="OUZ29" s="43"/>
      <c r="OVA29" s="29" t="s">
        <v>635</v>
      </c>
      <c r="OVB29" s="27"/>
      <c r="OVC29" s="29"/>
      <c r="OVD29" s="43"/>
      <c r="OVE29" s="29" t="s">
        <v>635</v>
      </c>
      <c r="OVF29" s="27"/>
      <c r="OVG29" s="29"/>
      <c r="OVH29" s="43"/>
      <c r="OVI29" s="29" t="s">
        <v>635</v>
      </c>
      <c r="OVJ29" s="27"/>
      <c r="OVK29" s="29"/>
      <c r="OVL29" s="43"/>
      <c r="OVM29" s="29" t="s">
        <v>635</v>
      </c>
      <c r="OVN29" s="27"/>
      <c r="OVO29" s="29"/>
      <c r="OVP29" s="43"/>
      <c r="OVQ29" s="29" t="s">
        <v>635</v>
      </c>
      <c r="OVR29" s="27"/>
      <c r="OVS29" s="29"/>
      <c r="OVT29" s="43"/>
      <c r="OVU29" s="29" t="s">
        <v>635</v>
      </c>
      <c r="OVV29" s="27"/>
      <c r="OVW29" s="29"/>
      <c r="OVX29" s="43"/>
      <c r="OVY29" s="29" t="s">
        <v>635</v>
      </c>
      <c r="OVZ29" s="27"/>
      <c r="OWA29" s="29"/>
      <c r="OWB29" s="43"/>
      <c r="OWC29" s="29" t="s">
        <v>635</v>
      </c>
      <c r="OWD29" s="27"/>
      <c r="OWE29" s="29"/>
      <c r="OWF29" s="43"/>
      <c r="OWG29" s="29" t="s">
        <v>635</v>
      </c>
      <c r="OWH29" s="27"/>
      <c r="OWI29" s="29"/>
      <c r="OWJ29" s="43"/>
      <c r="OWK29" s="29" t="s">
        <v>635</v>
      </c>
      <c r="OWL29" s="27"/>
      <c r="OWM29" s="29"/>
      <c r="OWN29" s="43"/>
      <c r="OWO29" s="29" t="s">
        <v>635</v>
      </c>
      <c r="OWP29" s="27"/>
      <c r="OWQ29" s="29"/>
      <c r="OWR29" s="43"/>
      <c r="OWS29" s="29" t="s">
        <v>635</v>
      </c>
      <c r="OWT29" s="27"/>
      <c r="OWU29" s="29"/>
      <c r="OWV29" s="43"/>
      <c r="OWW29" s="29" t="s">
        <v>635</v>
      </c>
      <c r="OWX29" s="27"/>
      <c r="OWY29" s="29"/>
      <c r="OWZ29" s="43"/>
      <c r="OXA29" s="29" t="s">
        <v>635</v>
      </c>
      <c r="OXB29" s="27"/>
      <c r="OXC29" s="29"/>
      <c r="OXD29" s="43"/>
      <c r="OXE29" s="29" t="s">
        <v>635</v>
      </c>
      <c r="OXF29" s="27"/>
      <c r="OXG29" s="29"/>
      <c r="OXH29" s="43"/>
      <c r="OXI29" s="29" t="s">
        <v>635</v>
      </c>
      <c r="OXJ29" s="27"/>
      <c r="OXK29" s="29"/>
      <c r="OXL29" s="43"/>
      <c r="OXM29" s="29" t="s">
        <v>635</v>
      </c>
      <c r="OXN29" s="27"/>
      <c r="OXO29" s="29"/>
      <c r="OXP29" s="43"/>
      <c r="OXQ29" s="29" t="s">
        <v>635</v>
      </c>
      <c r="OXR29" s="27"/>
      <c r="OXS29" s="29"/>
      <c r="OXT29" s="43"/>
      <c r="OXU29" s="29" t="s">
        <v>635</v>
      </c>
      <c r="OXV29" s="27"/>
      <c r="OXW29" s="29"/>
      <c r="OXX29" s="43"/>
      <c r="OXY29" s="29" t="s">
        <v>635</v>
      </c>
      <c r="OXZ29" s="27"/>
      <c r="OYA29" s="29"/>
      <c r="OYB29" s="43"/>
      <c r="OYC29" s="29" t="s">
        <v>635</v>
      </c>
      <c r="OYD29" s="27"/>
      <c r="OYE29" s="29"/>
      <c r="OYF29" s="43"/>
      <c r="OYG29" s="29" t="s">
        <v>635</v>
      </c>
      <c r="OYH29" s="27"/>
      <c r="OYI29" s="29"/>
      <c r="OYJ29" s="43"/>
      <c r="OYK29" s="29" t="s">
        <v>635</v>
      </c>
      <c r="OYL29" s="27"/>
      <c r="OYM29" s="29"/>
      <c r="OYN29" s="43"/>
      <c r="OYO29" s="29" t="s">
        <v>635</v>
      </c>
      <c r="OYP29" s="27"/>
      <c r="OYQ29" s="29"/>
      <c r="OYR29" s="43"/>
      <c r="OYS29" s="29" t="s">
        <v>635</v>
      </c>
      <c r="OYT29" s="27"/>
      <c r="OYU29" s="29"/>
      <c r="OYV29" s="43"/>
      <c r="OYW29" s="29" t="s">
        <v>635</v>
      </c>
      <c r="OYX29" s="27"/>
      <c r="OYY29" s="29"/>
      <c r="OYZ29" s="43"/>
      <c r="OZA29" s="29" t="s">
        <v>635</v>
      </c>
      <c r="OZB29" s="27"/>
      <c r="OZC29" s="29"/>
      <c r="OZD29" s="43"/>
      <c r="OZE29" s="29" t="s">
        <v>635</v>
      </c>
      <c r="OZF29" s="27"/>
      <c r="OZG29" s="29"/>
      <c r="OZH29" s="43"/>
      <c r="OZI29" s="29" t="s">
        <v>635</v>
      </c>
      <c r="OZJ29" s="27"/>
      <c r="OZK29" s="29"/>
      <c r="OZL29" s="43"/>
      <c r="OZM29" s="29" t="s">
        <v>635</v>
      </c>
      <c r="OZN29" s="27"/>
      <c r="OZO29" s="29"/>
      <c r="OZP29" s="43"/>
      <c r="OZQ29" s="29" t="s">
        <v>635</v>
      </c>
      <c r="OZR29" s="27"/>
      <c r="OZS29" s="29"/>
      <c r="OZT29" s="43"/>
      <c r="OZU29" s="29" t="s">
        <v>635</v>
      </c>
      <c r="OZV29" s="27"/>
      <c r="OZW29" s="29"/>
      <c r="OZX29" s="43"/>
      <c r="OZY29" s="29" t="s">
        <v>635</v>
      </c>
      <c r="OZZ29" s="27"/>
      <c r="PAA29" s="29"/>
      <c r="PAB29" s="43"/>
      <c r="PAC29" s="29" t="s">
        <v>635</v>
      </c>
      <c r="PAD29" s="27"/>
      <c r="PAE29" s="29"/>
      <c r="PAF29" s="43"/>
      <c r="PAG29" s="29" t="s">
        <v>635</v>
      </c>
      <c r="PAH29" s="27"/>
      <c r="PAI29" s="29"/>
      <c r="PAJ29" s="43"/>
      <c r="PAK29" s="29" t="s">
        <v>635</v>
      </c>
      <c r="PAL29" s="27"/>
      <c r="PAM29" s="29"/>
      <c r="PAN29" s="43"/>
      <c r="PAO29" s="29" t="s">
        <v>635</v>
      </c>
      <c r="PAP29" s="27"/>
      <c r="PAQ29" s="29"/>
      <c r="PAR29" s="43"/>
      <c r="PAS29" s="29" t="s">
        <v>635</v>
      </c>
      <c r="PAT29" s="27"/>
      <c r="PAU29" s="29"/>
      <c r="PAV29" s="43"/>
      <c r="PAW29" s="29" t="s">
        <v>635</v>
      </c>
      <c r="PAX29" s="27"/>
      <c r="PAY29" s="29"/>
      <c r="PAZ29" s="43"/>
      <c r="PBA29" s="29" t="s">
        <v>635</v>
      </c>
      <c r="PBB29" s="27"/>
      <c r="PBC29" s="29"/>
      <c r="PBD29" s="43"/>
      <c r="PBE29" s="29" t="s">
        <v>635</v>
      </c>
      <c r="PBF29" s="27"/>
      <c r="PBG29" s="29"/>
      <c r="PBH29" s="43"/>
      <c r="PBI29" s="29" t="s">
        <v>635</v>
      </c>
      <c r="PBJ29" s="27"/>
      <c r="PBK29" s="29"/>
      <c r="PBL29" s="43"/>
      <c r="PBM29" s="29" t="s">
        <v>635</v>
      </c>
      <c r="PBN29" s="27"/>
      <c r="PBO29" s="29"/>
      <c r="PBP29" s="43"/>
      <c r="PBQ29" s="29" t="s">
        <v>635</v>
      </c>
      <c r="PBR29" s="27"/>
      <c r="PBS29" s="29"/>
      <c r="PBT29" s="43"/>
      <c r="PBU29" s="29" t="s">
        <v>635</v>
      </c>
      <c r="PBV29" s="27"/>
      <c r="PBW29" s="29"/>
      <c r="PBX29" s="43"/>
      <c r="PBY29" s="29" t="s">
        <v>635</v>
      </c>
      <c r="PBZ29" s="27"/>
      <c r="PCA29" s="29"/>
      <c r="PCB29" s="43"/>
      <c r="PCC29" s="29" t="s">
        <v>635</v>
      </c>
      <c r="PCD29" s="27"/>
      <c r="PCE29" s="29"/>
      <c r="PCF29" s="43"/>
      <c r="PCG29" s="29" t="s">
        <v>635</v>
      </c>
      <c r="PCH29" s="27"/>
      <c r="PCI29" s="29"/>
      <c r="PCJ29" s="43"/>
      <c r="PCK29" s="29" t="s">
        <v>635</v>
      </c>
      <c r="PCL29" s="27"/>
      <c r="PCM29" s="29"/>
      <c r="PCN29" s="43"/>
      <c r="PCO29" s="29" t="s">
        <v>635</v>
      </c>
      <c r="PCP29" s="27"/>
      <c r="PCQ29" s="29"/>
      <c r="PCR29" s="43"/>
      <c r="PCS29" s="29" t="s">
        <v>635</v>
      </c>
      <c r="PCT29" s="27"/>
      <c r="PCU29" s="29"/>
      <c r="PCV29" s="43"/>
      <c r="PCW29" s="29" t="s">
        <v>635</v>
      </c>
      <c r="PCX29" s="27"/>
      <c r="PCY29" s="29"/>
      <c r="PCZ29" s="43"/>
      <c r="PDA29" s="29" t="s">
        <v>635</v>
      </c>
      <c r="PDB29" s="27"/>
      <c r="PDC29" s="29"/>
      <c r="PDD29" s="43"/>
      <c r="PDE29" s="29" t="s">
        <v>635</v>
      </c>
      <c r="PDF29" s="27"/>
      <c r="PDG29" s="29"/>
      <c r="PDH29" s="43"/>
      <c r="PDI29" s="29" t="s">
        <v>635</v>
      </c>
      <c r="PDJ29" s="27"/>
      <c r="PDK29" s="29"/>
      <c r="PDL29" s="43"/>
      <c r="PDM29" s="29" t="s">
        <v>635</v>
      </c>
      <c r="PDN29" s="27"/>
      <c r="PDO29" s="29"/>
      <c r="PDP29" s="43"/>
      <c r="PDQ29" s="29" t="s">
        <v>635</v>
      </c>
      <c r="PDR29" s="27"/>
      <c r="PDS29" s="29"/>
      <c r="PDT29" s="43"/>
      <c r="PDU29" s="29" t="s">
        <v>635</v>
      </c>
      <c r="PDV29" s="27"/>
      <c r="PDW29" s="29"/>
      <c r="PDX29" s="43"/>
      <c r="PDY29" s="29" t="s">
        <v>635</v>
      </c>
      <c r="PDZ29" s="27"/>
      <c r="PEA29" s="29"/>
      <c r="PEB29" s="43"/>
      <c r="PEC29" s="29" t="s">
        <v>635</v>
      </c>
      <c r="PED29" s="27"/>
      <c r="PEE29" s="29"/>
      <c r="PEF29" s="43"/>
      <c r="PEG29" s="29" t="s">
        <v>635</v>
      </c>
      <c r="PEH29" s="27"/>
      <c r="PEI29" s="29"/>
      <c r="PEJ29" s="43"/>
      <c r="PEK29" s="29" t="s">
        <v>635</v>
      </c>
      <c r="PEL29" s="27"/>
      <c r="PEM29" s="29"/>
      <c r="PEN29" s="43"/>
      <c r="PEO29" s="29" t="s">
        <v>635</v>
      </c>
      <c r="PEP29" s="27"/>
      <c r="PEQ29" s="29"/>
      <c r="PER29" s="43"/>
      <c r="PES29" s="29" t="s">
        <v>635</v>
      </c>
      <c r="PET29" s="27"/>
      <c r="PEU29" s="29"/>
      <c r="PEV29" s="43"/>
      <c r="PEW29" s="29" t="s">
        <v>635</v>
      </c>
      <c r="PEX29" s="27"/>
      <c r="PEY29" s="29"/>
      <c r="PEZ29" s="43"/>
      <c r="PFA29" s="29" t="s">
        <v>635</v>
      </c>
      <c r="PFB29" s="27"/>
      <c r="PFC29" s="29"/>
      <c r="PFD29" s="43"/>
      <c r="PFE29" s="29" t="s">
        <v>635</v>
      </c>
      <c r="PFF29" s="27"/>
      <c r="PFG29" s="29"/>
      <c r="PFH29" s="43"/>
      <c r="PFI29" s="29" t="s">
        <v>635</v>
      </c>
      <c r="PFJ29" s="27"/>
      <c r="PFK29" s="29"/>
      <c r="PFL29" s="43"/>
      <c r="PFM29" s="29" t="s">
        <v>635</v>
      </c>
      <c r="PFN29" s="27"/>
      <c r="PFO29" s="29"/>
      <c r="PFP29" s="43"/>
      <c r="PFQ29" s="29" t="s">
        <v>635</v>
      </c>
      <c r="PFR29" s="27"/>
      <c r="PFS29" s="29"/>
      <c r="PFT29" s="43"/>
      <c r="PFU29" s="29" t="s">
        <v>635</v>
      </c>
      <c r="PFV29" s="27"/>
      <c r="PFW29" s="29"/>
      <c r="PFX29" s="43"/>
      <c r="PFY29" s="29" t="s">
        <v>635</v>
      </c>
      <c r="PFZ29" s="27"/>
      <c r="PGA29" s="29"/>
      <c r="PGB29" s="43"/>
      <c r="PGC29" s="29" t="s">
        <v>635</v>
      </c>
      <c r="PGD29" s="27"/>
      <c r="PGE29" s="29"/>
      <c r="PGF29" s="43"/>
      <c r="PGG29" s="29" t="s">
        <v>635</v>
      </c>
      <c r="PGH29" s="27"/>
      <c r="PGI29" s="29"/>
      <c r="PGJ29" s="43"/>
      <c r="PGK29" s="29" t="s">
        <v>635</v>
      </c>
      <c r="PGL29" s="27"/>
      <c r="PGM29" s="29"/>
      <c r="PGN29" s="43"/>
      <c r="PGO29" s="29" t="s">
        <v>635</v>
      </c>
      <c r="PGP29" s="27"/>
      <c r="PGQ29" s="29"/>
      <c r="PGR29" s="43"/>
      <c r="PGS29" s="29" t="s">
        <v>635</v>
      </c>
      <c r="PGT29" s="27"/>
      <c r="PGU29" s="29"/>
      <c r="PGV29" s="43"/>
      <c r="PGW29" s="29" t="s">
        <v>635</v>
      </c>
      <c r="PGX29" s="27"/>
      <c r="PGY29" s="29"/>
      <c r="PGZ29" s="43"/>
      <c r="PHA29" s="29" t="s">
        <v>635</v>
      </c>
      <c r="PHB29" s="27"/>
      <c r="PHC29" s="29"/>
      <c r="PHD29" s="43"/>
      <c r="PHE29" s="29" t="s">
        <v>635</v>
      </c>
      <c r="PHF29" s="27"/>
      <c r="PHG29" s="29"/>
      <c r="PHH29" s="43"/>
      <c r="PHI29" s="29" t="s">
        <v>635</v>
      </c>
      <c r="PHJ29" s="27"/>
      <c r="PHK29" s="29"/>
      <c r="PHL29" s="43"/>
      <c r="PHM29" s="29" t="s">
        <v>635</v>
      </c>
      <c r="PHN29" s="27"/>
      <c r="PHO29" s="29"/>
      <c r="PHP29" s="43"/>
      <c r="PHQ29" s="29" t="s">
        <v>635</v>
      </c>
      <c r="PHR29" s="27"/>
      <c r="PHS29" s="29"/>
      <c r="PHT29" s="43"/>
      <c r="PHU29" s="29" t="s">
        <v>635</v>
      </c>
      <c r="PHV29" s="27"/>
      <c r="PHW29" s="29"/>
      <c r="PHX29" s="43"/>
      <c r="PHY29" s="29" t="s">
        <v>635</v>
      </c>
      <c r="PHZ29" s="27"/>
      <c r="PIA29" s="29"/>
      <c r="PIB29" s="43"/>
      <c r="PIC29" s="29" t="s">
        <v>635</v>
      </c>
      <c r="PID29" s="27"/>
      <c r="PIE29" s="29"/>
      <c r="PIF29" s="43"/>
      <c r="PIG29" s="29" t="s">
        <v>635</v>
      </c>
      <c r="PIH29" s="27"/>
      <c r="PII29" s="29"/>
      <c r="PIJ29" s="43"/>
      <c r="PIK29" s="29" t="s">
        <v>635</v>
      </c>
      <c r="PIL29" s="27"/>
      <c r="PIM29" s="29"/>
      <c r="PIN29" s="43"/>
      <c r="PIO29" s="29" t="s">
        <v>635</v>
      </c>
      <c r="PIP29" s="27"/>
      <c r="PIQ29" s="29"/>
      <c r="PIR29" s="43"/>
      <c r="PIS29" s="29" t="s">
        <v>635</v>
      </c>
      <c r="PIT29" s="27"/>
      <c r="PIU29" s="29"/>
      <c r="PIV29" s="43"/>
      <c r="PIW29" s="29" t="s">
        <v>635</v>
      </c>
      <c r="PIX29" s="27"/>
      <c r="PIY29" s="29"/>
      <c r="PIZ29" s="43"/>
      <c r="PJA29" s="29" t="s">
        <v>635</v>
      </c>
      <c r="PJB29" s="27"/>
      <c r="PJC29" s="29"/>
      <c r="PJD29" s="43"/>
      <c r="PJE29" s="29" t="s">
        <v>635</v>
      </c>
      <c r="PJF29" s="27"/>
      <c r="PJG29" s="29"/>
      <c r="PJH29" s="43"/>
      <c r="PJI29" s="29" t="s">
        <v>635</v>
      </c>
      <c r="PJJ29" s="27"/>
      <c r="PJK29" s="29"/>
      <c r="PJL29" s="43"/>
      <c r="PJM29" s="29" t="s">
        <v>635</v>
      </c>
      <c r="PJN29" s="27"/>
      <c r="PJO29" s="29"/>
      <c r="PJP29" s="43"/>
      <c r="PJQ29" s="29" t="s">
        <v>635</v>
      </c>
      <c r="PJR29" s="27"/>
      <c r="PJS29" s="29"/>
      <c r="PJT29" s="43"/>
      <c r="PJU29" s="29" t="s">
        <v>635</v>
      </c>
      <c r="PJV29" s="27"/>
      <c r="PJW29" s="29"/>
      <c r="PJX29" s="43"/>
      <c r="PJY29" s="29" t="s">
        <v>635</v>
      </c>
      <c r="PJZ29" s="27"/>
      <c r="PKA29" s="29"/>
      <c r="PKB29" s="43"/>
      <c r="PKC29" s="29" t="s">
        <v>635</v>
      </c>
      <c r="PKD29" s="27"/>
      <c r="PKE29" s="29"/>
      <c r="PKF29" s="43"/>
      <c r="PKG29" s="29" t="s">
        <v>635</v>
      </c>
      <c r="PKH29" s="27"/>
      <c r="PKI29" s="29"/>
      <c r="PKJ29" s="43"/>
      <c r="PKK29" s="29" t="s">
        <v>635</v>
      </c>
      <c r="PKL29" s="27"/>
      <c r="PKM29" s="29"/>
      <c r="PKN29" s="43"/>
      <c r="PKO29" s="29" t="s">
        <v>635</v>
      </c>
      <c r="PKP29" s="27"/>
      <c r="PKQ29" s="29"/>
      <c r="PKR29" s="43"/>
      <c r="PKS29" s="29" t="s">
        <v>635</v>
      </c>
      <c r="PKT29" s="27"/>
      <c r="PKU29" s="29"/>
      <c r="PKV29" s="43"/>
      <c r="PKW29" s="29" t="s">
        <v>635</v>
      </c>
      <c r="PKX29" s="27"/>
      <c r="PKY29" s="29"/>
      <c r="PKZ29" s="43"/>
      <c r="PLA29" s="29" t="s">
        <v>635</v>
      </c>
      <c r="PLB29" s="27"/>
      <c r="PLC29" s="29"/>
      <c r="PLD29" s="43"/>
      <c r="PLE29" s="29" t="s">
        <v>635</v>
      </c>
      <c r="PLF29" s="27"/>
      <c r="PLG29" s="29"/>
      <c r="PLH29" s="43"/>
      <c r="PLI29" s="29" t="s">
        <v>635</v>
      </c>
      <c r="PLJ29" s="27"/>
      <c r="PLK29" s="29"/>
      <c r="PLL29" s="43"/>
      <c r="PLM29" s="29" t="s">
        <v>635</v>
      </c>
      <c r="PLN29" s="27"/>
      <c r="PLO29" s="29"/>
      <c r="PLP29" s="43"/>
      <c r="PLQ29" s="29" t="s">
        <v>635</v>
      </c>
      <c r="PLR29" s="27"/>
      <c r="PLS29" s="29"/>
      <c r="PLT29" s="43"/>
      <c r="PLU29" s="29" t="s">
        <v>635</v>
      </c>
      <c r="PLV29" s="27"/>
      <c r="PLW29" s="29"/>
      <c r="PLX29" s="43"/>
      <c r="PLY29" s="29" t="s">
        <v>635</v>
      </c>
      <c r="PLZ29" s="27"/>
      <c r="PMA29" s="29"/>
      <c r="PMB29" s="43"/>
      <c r="PMC29" s="29" t="s">
        <v>635</v>
      </c>
      <c r="PMD29" s="27"/>
      <c r="PME29" s="29"/>
      <c r="PMF29" s="43"/>
      <c r="PMG29" s="29" t="s">
        <v>635</v>
      </c>
      <c r="PMH29" s="27"/>
      <c r="PMI29" s="29"/>
      <c r="PMJ29" s="43"/>
      <c r="PMK29" s="29" t="s">
        <v>635</v>
      </c>
      <c r="PML29" s="27"/>
      <c r="PMM29" s="29"/>
      <c r="PMN29" s="43"/>
      <c r="PMO29" s="29" t="s">
        <v>635</v>
      </c>
      <c r="PMP29" s="27"/>
      <c r="PMQ29" s="29"/>
      <c r="PMR29" s="43"/>
      <c r="PMS29" s="29" t="s">
        <v>635</v>
      </c>
      <c r="PMT29" s="27"/>
      <c r="PMU29" s="29"/>
      <c r="PMV29" s="43"/>
      <c r="PMW29" s="29" t="s">
        <v>635</v>
      </c>
      <c r="PMX29" s="27"/>
      <c r="PMY29" s="29"/>
      <c r="PMZ29" s="43"/>
      <c r="PNA29" s="29" t="s">
        <v>635</v>
      </c>
      <c r="PNB29" s="27"/>
      <c r="PNC29" s="29"/>
      <c r="PND29" s="43"/>
      <c r="PNE29" s="29" t="s">
        <v>635</v>
      </c>
      <c r="PNF29" s="27"/>
      <c r="PNG29" s="29"/>
      <c r="PNH29" s="43"/>
      <c r="PNI29" s="29" t="s">
        <v>635</v>
      </c>
      <c r="PNJ29" s="27"/>
      <c r="PNK29" s="29"/>
      <c r="PNL29" s="43"/>
      <c r="PNM29" s="29" t="s">
        <v>635</v>
      </c>
      <c r="PNN29" s="27"/>
      <c r="PNO29" s="29"/>
      <c r="PNP29" s="43"/>
      <c r="PNQ29" s="29" t="s">
        <v>635</v>
      </c>
      <c r="PNR29" s="27"/>
      <c r="PNS29" s="29"/>
      <c r="PNT29" s="43"/>
      <c r="PNU29" s="29" t="s">
        <v>635</v>
      </c>
      <c r="PNV29" s="27"/>
      <c r="PNW29" s="29"/>
      <c r="PNX29" s="43"/>
      <c r="PNY29" s="29" t="s">
        <v>635</v>
      </c>
      <c r="PNZ29" s="27"/>
      <c r="POA29" s="29"/>
      <c r="POB29" s="43"/>
      <c r="POC29" s="29" t="s">
        <v>635</v>
      </c>
      <c r="POD29" s="27"/>
      <c r="POE29" s="29"/>
      <c r="POF29" s="43"/>
      <c r="POG29" s="29" t="s">
        <v>635</v>
      </c>
      <c r="POH29" s="27"/>
      <c r="POI29" s="29"/>
      <c r="POJ29" s="43"/>
      <c r="POK29" s="29" t="s">
        <v>635</v>
      </c>
      <c r="POL29" s="27"/>
      <c r="POM29" s="29"/>
      <c r="PON29" s="43"/>
      <c r="POO29" s="29" t="s">
        <v>635</v>
      </c>
      <c r="POP29" s="27"/>
      <c r="POQ29" s="29"/>
      <c r="POR29" s="43"/>
      <c r="POS29" s="29" t="s">
        <v>635</v>
      </c>
      <c r="POT29" s="27"/>
      <c r="POU29" s="29"/>
      <c r="POV29" s="43"/>
      <c r="POW29" s="29" t="s">
        <v>635</v>
      </c>
      <c r="POX29" s="27"/>
      <c r="POY29" s="29"/>
      <c r="POZ29" s="43"/>
      <c r="PPA29" s="29" t="s">
        <v>635</v>
      </c>
      <c r="PPB29" s="27"/>
      <c r="PPC29" s="29"/>
      <c r="PPD29" s="43"/>
      <c r="PPE29" s="29" t="s">
        <v>635</v>
      </c>
      <c r="PPF29" s="27"/>
      <c r="PPG29" s="29"/>
      <c r="PPH29" s="43"/>
      <c r="PPI29" s="29" t="s">
        <v>635</v>
      </c>
      <c r="PPJ29" s="27"/>
      <c r="PPK29" s="29"/>
      <c r="PPL29" s="43"/>
      <c r="PPM29" s="29" t="s">
        <v>635</v>
      </c>
      <c r="PPN29" s="27"/>
      <c r="PPO29" s="29"/>
      <c r="PPP29" s="43"/>
      <c r="PPQ29" s="29" t="s">
        <v>635</v>
      </c>
      <c r="PPR29" s="27"/>
      <c r="PPS29" s="29"/>
      <c r="PPT29" s="43"/>
      <c r="PPU29" s="29" t="s">
        <v>635</v>
      </c>
      <c r="PPV29" s="27"/>
      <c r="PPW29" s="29"/>
      <c r="PPX29" s="43"/>
      <c r="PPY29" s="29" t="s">
        <v>635</v>
      </c>
      <c r="PPZ29" s="27"/>
      <c r="PQA29" s="29"/>
      <c r="PQB29" s="43"/>
      <c r="PQC29" s="29" t="s">
        <v>635</v>
      </c>
      <c r="PQD29" s="27"/>
      <c r="PQE29" s="29"/>
      <c r="PQF29" s="43"/>
      <c r="PQG29" s="29" t="s">
        <v>635</v>
      </c>
      <c r="PQH29" s="27"/>
      <c r="PQI29" s="29"/>
      <c r="PQJ29" s="43"/>
      <c r="PQK29" s="29" t="s">
        <v>635</v>
      </c>
      <c r="PQL29" s="27"/>
      <c r="PQM29" s="29"/>
      <c r="PQN29" s="43"/>
      <c r="PQO29" s="29" t="s">
        <v>635</v>
      </c>
      <c r="PQP29" s="27"/>
      <c r="PQQ29" s="29"/>
      <c r="PQR29" s="43"/>
      <c r="PQS29" s="29" t="s">
        <v>635</v>
      </c>
      <c r="PQT29" s="27"/>
      <c r="PQU29" s="29"/>
      <c r="PQV29" s="43"/>
      <c r="PQW29" s="29" t="s">
        <v>635</v>
      </c>
      <c r="PQX29" s="27"/>
      <c r="PQY29" s="29"/>
      <c r="PQZ29" s="43"/>
      <c r="PRA29" s="29" t="s">
        <v>635</v>
      </c>
      <c r="PRB29" s="27"/>
      <c r="PRC29" s="29"/>
      <c r="PRD29" s="43"/>
      <c r="PRE29" s="29" t="s">
        <v>635</v>
      </c>
      <c r="PRF29" s="27"/>
      <c r="PRG29" s="29"/>
      <c r="PRH29" s="43"/>
      <c r="PRI29" s="29" t="s">
        <v>635</v>
      </c>
      <c r="PRJ29" s="27"/>
      <c r="PRK29" s="29"/>
      <c r="PRL29" s="43"/>
      <c r="PRM29" s="29" t="s">
        <v>635</v>
      </c>
      <c r="PRN29" s="27"/>
      <c r="PRO29" s="29"/>
      <c r="PRP29" s="43"/>
      <c r="PRQ29" s="29" t="s">
        <v>635</v>
      </c>
      <c r="PRR29" s="27"/>
      <c r="PRS29" s="29"/>
      <c r="PRT29" s="43"/>
      <c r="PRU29" s="29" t="s">
        <v>635</v>
      </c>
      <c r="PRV29" s="27"/>
      <c r="PRW29" s="29"/>
      <c r="PRX29" s="43"/>
      <c r="PRY29" s="29" t="s">
        <v>635</v>
      </c>
      <c r="PRZ29" s="27"/>
      <c r="PSA29" s="29"/>
      <c r="PSB29" s="43"/>
      <c r="PSC29" s="29" t="s">
        <v>635</v>
      </c>
      <c r="PSD29" s="27"/>
      <c r="PSE29" s="29"/>
      <c r="PSF29" s="43"/>
      <c r="PSG29" s="29" t="s">
        <v>635</v>
      </c>
      <c r="PSH29" s="27"/>
      <c r="PSI29" s="29"/>
      <c r="PSJ29" s="43"/>
      <c r="PSK29" s="29" t="s">
        <v>635</v>
      </c>
      <c r="PSL29" s="27"/>
      <c r="PSM29" s="29"/>
      <c r="PSN29" s="43"/>
      <c r="PSO29" s="29" t="s">
        <v>635</v>
      </c>
      <c r="PSP29" s="27"/>
      <c r="PSQ29" s="29"/>
      <c r="PSR29" s="43"/>
      <c r="PSS29" s="29" t="s">
        <v>635</v>
      </c>
      <c r="PST29" s="27"/>
      <c r="PSU29" s="29"/>
      <c r="PSV29" s="43"/>
      <c r="PSW29" s="29" t="s">
        <v>635</v>
      </c>
      <c r="PSX29" s="27"/>
      <c r="PSY29" s="29"/>
      <c r="PSZ29" s="43"/>
      <c r="PTA29" s="29" t="s">
        <v>635</v>
      </c>
      <c r="PTB29" s="27"/>
      <c r="PTC29" s="29"/>
      <c r="PTD29" s="43"/>
      <c r="PTE29" s="29" t="s">
        <v>635</v>
      </c>
      <c r="PTF29" s="27"/>
      <c r="PTG29" s="29"/>
      <c r="PTH29" s="43"/>
      <c r="PTI29" s="29" t="s">
        <v>635</v>
      </c>
      <c r="PTJ29" s="27"/>
      <c r="PTK29" s="29"/>
      <c r="PTL29" s="43"/>
      <c r="PTM29" s="29" t="s">
        <v>635</v>
      </c>
      <c r="PTN29" s="27"/>
      <c r="PTO29" s="29"/>
      <c r="PTP29" s="43"/>
      <c r="PTQ29" s="29" t="s">
        <v>635</v>
      </c>
      <c r="PTR29" s="27"/>
      <c r="PTS29" s="29"/>
      <c r="PTT29" s="43"/>
      <c r="PTU29" s="29" t="s">
        <v>635</v>
      </c>
      <c r="PTV29" s="27"/>
      <c r="PTW29" s="29"/>
      <c r="PTX29" s="43"/>
      <c r="PTY29" s="29" t="s">
        <v>635</v>
      </c>
      <c r="PTZ29" s="27"/>
      <c r="PUA29" s="29"/>
      <c r="PUB29" s="43"/>
      <c r="PUC29" s="29" t="s">
        <v>635</v>
      </c>
      <c r="PUD29" s="27"/>
      <c r="PUE29" s="29"/>
      <c r="PUF29" s="43"/>
      <c r="PUG29" s="29" t="s">
        <v>635</v>
      </c>
      <c r="PUH29" s="27"/>
      <c r="PUI29" s="29"/>
      <c r="PUJ29" s="43"/>
      <c r="PUK29" s="29" t="s">
        <v>635</v>
      </c>
      <c r="PUL29" s="27"/>
      <c r="PUM29" s="29"/>
      <c r="PUN29" s="43"/>
      <c r="PUO29" s="29" t="s">
        <v>635</v>
      </c>
      <c r="PUP29" s="27"/>
      <c r="PUQ29" s="29"/>
      <c r="PUR29" s="43"/>
      <c r="PUS29" s="29" t="s">
        <v>635</v>
      </c>
      <c r="PUT29" s="27"/>
      <c r="PUU29" s="29"/>
      <c r="PUV29" s="43"/>
      <c r="PUW29" s="29" t="s">
        <v>635</v>
      </c>
      <c r="PUX29" s="27"/>
      <c r="PUY29" s="29"/>
      <c r="PUZ29" s="43"/>
      <c r="PVA29" s="29" t="s">
        <v>635</v>
      </c>
      <c r="PVB29" s="27"/>
      <c r="PVC29" s="29"/>
      <c r="PVD29" s="43"/>
      <c r="PVE29" s="29" t="s">
        <v>635</v>
      </c>
      <c r="PVF29" s="27"/>
      <c r="PVG29" s="29"/>
      <c r="PVH29" s="43"/>
      <c r="PVI29" s="29" t="s">
        <v>635</v>
      </c>
      <c r="PVJ29" s="27"/>
      <c r="PVK29" s="29"/>
      <c r="PVL29" s="43"/>
      <c r="PVM29" s="29" t="s">
        <v>635</v>
      </c>
      <c r="PVN29" s="27"/>
      <c r="PVO29" s="29"/>
      <c r="PVP29" s="43"/>
      <c r="PVQ29" s="29" t="s">
        <v>635</v>
      </c>
      <c r="PVR29" s="27"/>
      <c r="PVS29" s="29"/>
      <c r="PVT29" s="43"/>
      <c r="PVU29" s="29" t="s">
        <v>635</v>
      </c>
      <c r="PVV29" s="27"/>
      <c r="PVW29" s="29"/>
      <c r="PVX29" s="43"/>
      <c r="PVY29" s="29" t="s">
        <v>635</v>
      </c>
      <c r="PVZ29" s="27"/>
      <c r="PWA29" s="29"/>
      <c r="PWB29" s="43"/>
      <c r="PWC29" s="29" t="s">
        <v>635</v>
      </c>
      <c r="PWD29" s="27"/>
      <c r="PWE29" s="29"/>
      <c r="PWF29" s="43"/>
      <c r="PWG29" s="29" t="s">
        <v>635</v>
      </c>
      <c r="PWH29" s="27"/>
      <c r="PWI29" s="29"/>
      <c r="PWJ29" s="43"/>
      <c r="PWK29" s="29" t="s">
        <v>635</v>
      </c>
      <c r="PWL29" s="27"/>
      <c r="PWM29" s="29"/>
      <c r="PWN29" s="43"/>
      <c r="PWO29" s="29" t="s">
        <v>635</v>
      </c>
      <c r="PWP29" s="27"/>
      <c r="PWQ29" s="29"/>
      <c r="PWR29" s="43"/>
      <c r="PWS29" s="29" t="s">
        <v>635</v>
      </c>
      <c r="PWT29" s="27"/>
      <c r="PWU29" s="29"/>
      <c r="PWV29" s="43"/>
      <c r="PWW29" s="29" t="s">
        <v>635</v>
      </c>
      <c r="PWX29" s="27"/>
      <c r="PWY29" s="29"/>
      <c r="PWZ29" s="43"/>
      <c r="PXA29" s="29" t="s">
        <v>635</v>
      </c>
      <c r="PXB29" s="27"/>
      <c r="PXC29" s="29"/>
      <c r="PXD29" s="43"/>
      <c r="PXE29" s="29" t="s">
        <v>635</v>
      </c>
      <c r="PXF29" s="27"/>
      <c r="PXG29" s="29"/>
      <c r="PXH29" s="43"/>
      <c r="PXI29" s="29" t="s">
        <v>635</v>
      </c>
      <c r="PXJ29" s="27"/>
      <c r="PXK29" s="29"/>
      <c r="PXL29" s="43"/>
      <c r="PXM29" s="29" t="s">
        <v>635</v>
      </c>
      <c r="PXN29" s="27"/>
      <c r="PXO29" s="29"/>
      <c r="PXP29" s="43"/>
      <c r="PXQ29" s="29" t="s">
        <v>635</v>
      </c>
      <c r="PXR29" s="27"/>
      <c r="PXS29" s="29"/>
      <c r="PXT29" s="43"/>
      <c r="PXU29" s="29" t="s">
        <v>635</v>
      </c>
      <c r="PXV29" s="27"/>
      <c r="PXW29" s="29"/>
      <c r="PXX29" s="43"/>
      <c r="PXY29" s="29" t="s">
        <v>635</v>
      </c>
      <c r="PXZ29" s="27"/>
      <c r="PYA29" s="29"/>
      <c r="PYB29" s="43"/>
      <c r="PYC29" s="29" t="s">
        <v>635</v>
      </c>
      <c r="PYD29" s="27"/>
      <c r="PYE29" s="29"/>
      <c r="PYF29" s="43"/>
      <c r="PYG29" s="29" t="s">
        <v>635</v>
      </c>
      <c r="PYH29" s="27"/>
      <c r="PYI29" s="29"/>
      <c r="PYJ29" s="43"/>
      <c r="PYK29" s="29" t="s">
        <v>635</v>
      </c>
      <c r="PYL29" s="27"/>
      <c r="PYM29" s="29"/>
      <c r="PYN29" s="43"/>
      <c r="PYO29" s="29" t="s">
        <v>635</v>
      </c>
      <c r="PYP29" s="27"/>
      <c r="PYQ29" s="29"/>
      <c r="PYR29" s="43"/>
      <c r="PYS29" s="29" t="s">
        <v>635</v>
      </c>
      <c r="PYT29" s="27"/>
      <c r="PYU29" s="29"/>
      <c r="PYV29" s="43"/>
      <c r="PYW29" s="29" t="s">
        <v>635</v>
      </c>
      <c r="PYX29" s="27"/>
      <c r="PYY29" s="29"/>
      <c r="PYZ29" s="43"/>
      <c r="PZA29" s="29" t="s">
        <v>635</v>
      </c>
      <c r="PZB29" s="27"/>
      <c r="PZC29" s="29"/>
      <c r="PZD29" s="43"/>
      <c r="PZE29" s="29" t="s">
        <v>635</v>
      </c>
      <c r="PZF29" s="27"/>
      <c r="PZG29" s="29"/>
      <c r="PZH29" s="43"/>
      <c r="PZI29" s="29" t="s">
        <v>635</v>
      </c>
      <c r="PZJ29" s="27"/>
      <c r="PZK29" s="29"/>
      <c r="PZL29" s="43"/>
      <c r="PZM29" s="29" t="s">
        <v>635</v>
      </c>
      <c r="PZN29" s="27"/>
      <c r="PZO29" s="29"/>
      <c r="PZP29" s="43"/>
      <c r="PZQ29" s="29" t="s">
        <v>635</v>
      </c>
      <c r="PZR29" s="27"/>
      <c r="PZS29" s="29"/>
      <c r="PZT29" s="43"/>
      <c r="PZU29" s="29" t="s">
        <v>635</v>
      </c>
      <c r="PZV29" s="27"/>
      <c r="PZW29" s="29"/>
      <c r="PZX29" s="43"/>
      <c r="PZY29" s="29" t="s">
        <v>635</v>
      </c>
      <c r="PZZ29" s="27"/>
      <c r="QAA29" s="29"/>
      <c r="QAB29" s="43"/>
      <c r="QAC29" s="29" t="s">
        <v>635</v>
      </c>
      <c r="QAD29" s="27"/>
      <c r="QAE29" s="29"/>
      <c r="QAF29" s="43"/>
      <c r="QAG29" s="29" t="s">
        <v>635</v>
      </c>
      <c r="QAH29" s="27"/>
      <c r="QAI29" s="29"/>
      <c r="QAJ29" s="43"/>
      <c r="QAK29" s="29" t="s">
        <v>635</v>
      </c>
      <c r="QAL29" s="27"/>
      <c r="QAM29" s="29"/>
      <c r="QAN29" s="43"/>
      <c r="QAO29" s="29" t="s">
        <v>635</v>
      </c>
      <c r="QAP29" s="27"/>
      <c r="QAQ29" s="29"/>
      <c r="QAR29" s="43"/>
      <c r="QAS29" s="29" t="s">
        <v>635</v>
      </c>
      <c r="QAT29" s="27"/>
      <c r="QAU29" s="29"/>
      <c r="QAV29" s="43"/>
      <c r="QAW29" s="29" t="s">
        <v>635</v>
      </c>
      <c r="QAX29" s="27"/>
      <c r="QAY29" s="29"/>
      <c r="QAZ29" s="43"/>
      <c r="QBA29" s="29" t="s">
        <v>635</v>
      </c>
      <c r="QBB29" s="27"/>
      <c r="QBC29" s="29"/>
      <c r="QBD29" s="43"/>
      <c r="QBE29" s="29" t="s">
        <v>635</v>
      </c>
      <c r="QBF29" s="27"/>
      <c r="QBG29" s="29"/>
      <c r="QBH29" s="43"/>
      <c r="QBI29" s="29" t="s">
        <v>635</v>
      </c>
      <c r="QBJ29" s="27"/>
      <c r="QBK29" s="29"/>
      <c r="QBL29" s="43"/>
      <c r="QBM29" s="29" t="s">
        <v>635</v>
      </c>
      <c r="QBN29" s="27"/>
      <c r="QBO29" s="29"/>
      <c r="QBP29" s="43"/>
      <c r="QBQ29" s="29" t="s">
        <v>635</v>
      </c>
      <c r="QBR29" s="27"/>
      <c r="QBS29" s="29"/>
      <c r="QBT29" s="43"/>
      <c r="QBU29" s="29" t="s">
        <v>635</v>
      </c>
      <c r="QBV29" s="27"/>
      <c r="QBW29" s="29"/>
      <c r="QBX29" s="43"/>
      <c r="QBY29" s="29" t="s">
        <v>635</v>
      </c>
      <c r="QBZ29" s="27"/>
      <c r="QCA29" s="29"/>
      <c r="QCB29" s="43"/>
      <c r="QCC29" s="29" t="s">
        <v>635</v>
      </c>
      <c r="QCD29" s="27"/>
      <c r="QCE29" s="29"/>
      <c r="QCF29" s="43"/>
      <c r="QCG29" s="29" t="s">
        <v>635</v>
      </c>
      <c r="QCH29" s="27"/>
      <c r="QCI29" s="29"/>
      <c r="QCJ29" s="43"/>
      <c r="QCK29" s="29" t="s">
        <v>635</v>
      </c>
      <c r="QCL29" s="27"/>
      <c r="QCM29" s="29"/>
      <c r="QCN29" s="43"/>
      <c r="QCO29" s="29" t="s">
        <v>635</v>
      </c>
      <c r="QCP29" s="27"/>
      <c r="QCQ29" s="29"/>
      <c r="QCR29" s="43"/>
      <c r="QCS29" s="29" t="s">
        <v>635</v>
      </c>
      <c r="QCT29" s="27"/>
      <c r="QCU29" s="29"/>
      <c r="QCV29" s="43"/>
      <c r="QCW29" s="29" t="s">
        <v>635</v>
      </c>
      <c r="QCX29" s="27"/>
      <c r="QCY29" s="29"/>
      <c r="QCZ29" s="43"/>
      <c r="QDA29" s="29" t="s">
        <v>635</v>
      </c>
      <c r="QDB29" s="27"/>
      <c r="QDC29" s="29"/>
      <c r="QDD29" s="43"/>
      <c r="QDE29" s="29" t="s">
        <v>635</v>
      </c>
      <c r="QDF29" s="27"/>
      <c r="QDG29" s="29"/>
      <c r="QDH29" s="43"/>
      <c r="QDI29" s="29" t="s">
        <v>635</v>
      </c>
      <c r="QDJ29" s="27"/>
      <c r="QDK29" s="29"/>
      <c r="QDL29" s="43"/>
      <c r="QDM29" s="29" t="s">
        <v>635</v>
      </c>
      <c r="QDN29" s="27"/>
      <c r="QDO29" s="29"/>
      <c r="QDP29" s="43"/>
      <c r="QDQ29" s="29" t="s">
        <v>635</v>
      </c>
      <c r="QDR29" s="27"/>
      <c r="QDS29" s="29"/>
      <c r="QDT29" s="43"/>
      <c r="QDU29" s="29" t="s">
        <v>635</v>
      </c>
      <c r="QDV29" s="27"/>
      <c r="QDW29" s="29"/>
      <c r="QDX29" s="43"/>
      <c r="QDY29" s="29" t="s">
        <v>635</v>
      </c>
      <c r="QDZ29" s="27"/>
      <c r="QEA29" s="29"/>
      <c r="QEB29" s="43"/>
      <c r="QEC29" s="29" t="s">
        <v>635</v>
      </c>
      <c r="QED29" s="27"/>
      <c r="QEE29" s="29"/>
      <c r="QEF29" s="43"/>
      <c r="QEG29" s="29" t="s">
        <v>635</v>
      </c>
      <c r="QEH29" s="27"/>
      <c r="QEI29" s="29"/>
      <c r="QEJ29" s="43"/>
      <c r="QEK29" s="29" t="s">
        <v>635</v>
      </c>
      <c r="QEL29" s="27"/>
      <c r="QEM29" s="29"/>
      <c r="QEN29" s="43"/>
      <c r="QEO29" s="29" t="s">
        <v>635</v>
      </c>
      <c r="QEP29" s="27"/>
      <c r="QEQ29" s="29"/>
      <c r="QER29" s="43"/>
      <c r="QES29" s="29" t="s">
        <v>635</v>
      </c>
      <c r="QET29" s="27"/>
      <c r="QEU29" s="29"/>
      <c r="QEV29" s="43"/>
      <c r="QEW29" s="29" t="s">
        <v>635</v>
      </c>
      <c r="QEX29" s="27"/>
      <c r="QEY29" s="29"/>
      <c r="QEZ29" s="43"/>
      <c r="QFA29" s="29" t="s">
        <v>635</v>
      </c>
      <c r="QFB29" s="27"/>
      <c r="QFC29" s="29"/>
      <c r="QFD29" s="43"/>
      <c r="QFE29" s="29" t="s">
        <v>635</v>
      </c>
      <c r="QFF29" s="27"/>
      <c r="QFG29" s="29"/>
      <c r="QFH29" s="43"/>
      <c r="QFI29" s="29" t="s">
        <v>635</v>
      </c>
      <c r="QFJ29" s="27"/>
      <c r="QFK29" s="29"/>
      <c r="QFL29" s="43"/>
      <c r="QFM29" s="29" t="s">
        <v>635</v>
      </c>
      <c r="QFN29" s="27"/>
      <c r="QFO29" s="29"/>
      <c r="QFP29" s="43"/>
      <c r="QFQ29" s="29" t="s">
        <v>635</v>
      </c>
      <c r="QFR29" s="27"/>
      <c r="QFS29" s="29"/>
      <c r="QFT29" s="43"/>
      <c r="QFU29" s="29" t="s">
        <v>635</v>
      </c>
      <c r="QFV29" s="27"/>
      <c r="QFW29" s="29"/>
      <c r="QFX29" s="43"/>
      <c r="QFY29" s="29" t="s">
        <v>635</v>
      </c>
      <c r="QFZ29" s="27"/>
      <c r="QGA29" s="29"/>
      <c r="QGB29" s="43"/>
      <c r="QGC29" s="29" t="s">
        <v>635</v>
      </c>
      <c r="QGD29" s="27"/>
      <c r="QGE29" s="29"/>
      <c r="QGF29" s="43"/>
      <c r="QGG29" s="29" t="s">
        <v>635</v>
      </c>
      <c r="QGH29" s="27"/>
      <c r="QGI29" s="29"/>
      <c r="QGJ29" s="43"/>
      <c r="QGK29" s="29" t="s">
        <v>635</v>
      </c>
      <c r="QGL29" s="27"/>
      <c r="QGM29" s="29"/>
      <c r="QGN29" s="43"/>
      <c r="QGO29" s="29" t="s">
        <v>635</v>
      </c>
      <c r="QGP29" s="27"/>
      <c r="QGQ29" s="29"/>
      <c r="QGR29" s="43"/>
      <c r="QGS29" s="29" t="s">
        <v>635</v>
      </c>
      <c r="QGT29" s="27"/>
      <c r="QGU29" s="29"/>
      <c r="QGV29" s="43"/>
      <c r="QGW29" s="29" t="s">
        <v>635</v>
      </c>
      <c r="QGX29" s="27"/>
      <c r="QGY29" s="29"/>
      <c r="QGZ29" s="43"/>
      <c r="QHA29" s="29" t="s">
        <v>635</v>
      </c>
      <c r="QHB29" s="27"/>
      <c r="QHC29" s="29"/>
      <c r="QHD29" s="43"/>
      <c r="QHE29" s="29" t="s">
        <v>635</v>
      </c>
      <c r="QHF29" s="27"/>
      <c r="QHG29" s="29"/>
      <c r="QHH29" s="43"/>
      <c r="QHI29" s="29" t="s">
        <v>635</v>
      </c>
      <c r="QHJ29" s="27"/>
      <c r="QHK29" s="29"/>
      <c r="QHL29" s="43"/>
      <c r="QHM29" s="29" t="s">
        <v>635</v>
      </c>
      <c r="QHN29" s="27"/>
      <c r="QHO29" s="29"/>
      <c r="QHP29" s="43"/>
      <c r="QHQ29" s="29" t="s">
        <v>635</v>
      </c>
      <c r="QHR29" s="27"/>
      <c r="QHS29" s="29"/>
      <c r="QHT29" s="43"/>
      <c r="QHU29" s="29" t="s">
        <v>635</v>
      </c>
      <c r="QHV29" s="27"/>
      <c r="QHW29" s="29"/>
      <c r="QHX29" s="43"/>
      <c r="QHY29" s="29" t="s">
        <v>635</v>
      </c>
      <c r="QHZ29" s="27"/>
      <c r="QIA29" s="29"/>
      <c r="QIB29" s="43"/>
      <c r="QIC29" s="29" t="s">
        <v>635</v>
      </c>
      <c r="QID29" s="27"/>
      <c r="QIE29" s="29"/>
      <c r="QIF29" s="43"/>
      <c r="QIG29" s="29" t="s">
        <v>635</v>
      </c>
      <c r="QIH29" s="27"/>
      <c r="QII29" s="29"/>
      <c r="QIJ29" s="43"/>
      <c r="QIK29" s="29" t="s">
        <v>635</v>
      </c>
      <c r="QIL29" s="27"/>
      <c r="QIM29" s="29"/>
      <c r="QIN29" s="43"/>
      <c r="QIO29" s="29" t="s">
        <v>635</v>
      </c>
      <c r="QIP29" s="27"/>
      <c r="QIQ29" s="29"/>
      <c r="QIR29" s="43"/>
      <c r="QIS29" s="29" t="s">
        <v>635</v>
      </c>
      <c r="QIT29" s="27"/>
      <c r="QIU29" s="29"/>
      <c r="QIV29" s="43"/>
      <c r="QIW29" s="29" t="s">
        <v>635</v>
      </c>
      <c r="QIX29" s="27"/>
      <c r="QIY29" s="29"/>
      <c r="QIZ29" s="43"/>
      <c r="QJA29" s="29" t="s">
        <v>635</v>
      </c>
      <c r="QJB29" s="27"/>
      <c r="QJC29" s="29"/>
      <c r="QJD29" s="43"/>
      <c r="QJE29" s="29" t="s">
        <v>635</v>
      </c>
      <c r="QJF29" s="27"/>
      <c r="QJG29" s="29"/>
      <c r="QJH29" s="43"/>
      <c r="QJI29" s="29" t="s">
        <v>635</v>
      </c>
      <c r="QJJ29" s="27"/>
      <c r="QJK29" s="29"/>
      <c r="QJL29" s="43"/>
      <c r="QJM29" s="29" t="s">
        <v>635</v>
      </c>
      <c r="QJN29" s="27"/>
      <c r="QJO29" s="29"/>
      <c r="QJP29" s="43"/>
      <c r="QJQ29" s="29" t="s">
        <v>635</v>
      </c>
      <c r="QJR29" s="27"/>
      <c r="QJS29" s="29"/>
      <c r="QJT29" s="43"/>
      <c r="QJU29" s="29" t="s">
        <v>635</v>
      </c>
      <c r="QJV29" s="27"/>
      <c r="QJW29" s="29"/>
      <c r="QJX29" s="43"/>
      <c r="QJY29" s="29" t="s">
        <v>635</v>
      </c>
      <c r="QJZ29" s="27"/>
      <c r="QKA29" s="29"/>
      <c r="QKB29" s="43"/>
      <c r="QKC29" s="29" t="s">
        <v>635</v>
      </c>
      <c r="QKD29" s="27"/>
      <c r="QKE29" s="29"/>
      <c r="QKF29" s="43"/>
      <c r="QKG29" s="29" t="s">
        <v>635</v>
      </c>
      <c r="QKH29" s="27"/>
      <c r="QKI29" s="29"/>
      <c r="QKJ29" s="43"/>
      <c r="QKK29" s="29" t="s">
        <v>635</v>
      </c>
      <c r="QKL29" s="27"/>
      <c r="QKM29" s="29"/>
      <c r="QKN29" s="43"/>
      <c r="QKO29" s="29" t="s">
        <v>635</v>
      </c>
      <c r="QKP29" s="27"/>
      <c r="QKQ29" s="29"/>
      <c r="QKR29" s="43"/>
      <c r="QKS29" s="29" t="s">
        <v>635</v>
      </c>
      <c r="QKT29" s="27"/>
      <c r="QKU29" s="29"/>
      <c r="QKV29" s="43"/>
      <c r="QKW29" s="29" t="s">
        <v>635</v>
      </c>
      <c r="QKX29" s="27"/>
      <c r="QKY29" s="29"/>
      <c r="QKZ29" s="43"/>
      <c r="QLA29" s="29" t="s">
        <v>635</v>
      </c>
      <c r="QLB29" s="27"/>
      <c r="QLC29" s="29"/>
      <c r="QLD29" s="43"/>
      <c r="QLE29" s="29" t="s">
        <v>635</v>
      </c>
      <c r="QLF29" s="27"/>
      <c r="QLG29" s="29"/>
      <c r="QLH29" s="43"/>
      <c r="QLI29" s="29" t="s">
        <v>635</v>
      </c>
      <c r="QLJ29" s="27"/>
      <c r="QLK29" s="29"/>
      <c r="QLL29" s="43"/>
      <c r="QLM29" s="29" t="s">
        <v>635</v>
      </c>
      <c r="QLN29" s="27"/>
      <c r="QLO29" s="29"/>
      <c r="QLP29" s="43"/>
      <c r="QLQ29" s="29" t="s">
        <v>635</v>
      </c>
      <c r="QLR29" s="27"/>
      <c r="QLS29" s="29"/>
      <c r="QLT29" s="43"/>
      <c r="QLU29" s="29" t="s">
        <v>635</v>
      </c>
      <c r="QLV29" s="27"/>
      <c r="QLW29" s="29"/>
      <c r="QLX29" s="43"/>
      <c r="QLY29" s="29" t="s">
        <v>635</v>
      </c>
      <c r="QLZ29" s="27"/>
      <c r="QMA29" s="29"/>
      <c r="QMB29" s="43"/>
      <c r="QMC29" s="29" t="s">
        <v>635</v>
      </c>
      <c r="QMD29" s="27"/>
      <c r="QME29" s="29"/>
      <c r="QMF29" s="43"/>
      <c r="QMG29" s="29" t="s">
        <v>635</v>
      </c>
      <c r="QMH29" s="27"/>
      <c r="QMI29" s="29"/>
      <c r="QMJ29" s="43"/>
      <c r="QMK29" s="29" t="s">
        <v>635</v>
      </c>
      <c r="QML29" s="27"/>
      <c r="QMM29" s="29"/>
      <c r="QMN29" s="43"/>
      <c r="QMO29" s="29" t="s">
        <v>635</v>
      </c>
      <c r="QMP29" s="27"/>
      <c r="QMQ29" s="29"/>
      <c r="QMR29" s="43"/>
      <c r="QMS29" s="29" t="s">
        <v>635</v>
      </c>
      <c r="QMT29" s="27"/>
      <c r="QMU29" s="29"/>
      <c r="QMV29" s="43"/>
      <c r="QMW29" s="29" t="s">
        <v>635</v>
      </c>
      <c r="QMX29" s="27"/>
      <c r="QMY29" s="29"/>
      <c r="QMZ29" s="43"/>
      <c r="QNA29" s="29" t="s">
        <v>635</v>
      </c>
      <c r="QNB29" s="27"/>
      <c r="QNC29" s="29"/>
      <c r="QND29" s="43"/>
      <c r="QNE29" s="29" t="s">
        <v>635</v>
      </c>
      <c r="QNF29" s="27"/>
      <c r="QNG29" s="29"/>
      <c r="QNH29" s="43"/>
      <c r="QNI29" s="29" t="s">
        <v>635</v>
      </c>
      <c r="QNJ29" s="27"/>
      <c r="QNK29" s="29"/>
      <c r="QNL29" s="43"/>
      <c r="QNM29" s="29" t="s">
        <v>635</v>
      </c>
      <c r="QNN29" s="27"/>
      <c r="QNO29" s="29"/>
      <c r="QNP29" s="43"/>
      <c r="QNQ29" s="29" t="s">
        <v>635</v>
      </c>
      <c r="QNR29" s="27"/>
      <c r="QNS29" s="29"/>
      <c r="QNT29" s="43"/>
      <c r="QNU29" s="29" t="s">
        <v>635</v>
      </c>
      <c r="QNV29" s="27"/>
      <c r="QNW29" s="29"/>
      <c r="QNX29" s="43"/>
      <c r="QNY29" s="29" t="s">
        <v>635</v>
      </c>
      <c r="QNZ29" s="27"/>
      <c r="QOA29" s="29"/>
      <c r="QOB29" s="43"/>
      <c r="QOC29" s="29" t="s">
        <v>635</v>
      </c>
      <c r="QOD29" s="27"/>
      <c r="QOE29" s="29"/>
      <c r="QOF29" s="43"/>
      <c r="QOG29" s="29" t="s">
        <v>635</v>
      </c>
      <c r="QOH29" s="27"/>
      <c r="QOI29" s="29"/>
      <c r="QOJ29" s="43"/>
      <c r="QOK29" s="29" t="s">
        <v>635</v>
      </c>
      <c r="QOL29" s="27"/>
      <c r="QOM29" s="29"/>
      <c r="QON29" s="43"/>
      <c r="QOO29" s="29" t="s">
        <v>635</v>
      </c>
      <c r="QOP29" s="27"/>
      <c r="QOQ29" s="29"/>
      <c r="QOR29" s="43"/>
      <c r="QOS29" s="29" t="s">
        <v>635</v>
      </c>
      <c r="QOT29" s="27"/>
      <c r="QOU29" s="29"/>
      <c r="QOV29" s="43"/>
      <c r="QOW29" s="29" t="s">
        <v>635</v>
      </c>
      <c r="QOX29" s="27"/>
      <c r="QOY29" s="29"/>
      <c r="QOZ29" s="43"/>
      <c r="QPA29" s="29" t="s">
        <v>635</v>
      </c>
      <c r="QPB29" s="27"/>
      <c r="QPC29" s="29"/>
      <c r="QPD29" s="43"/>
      <c r="QPE29" s="29" t="s">
        <v>635</v>
      </c>
      <c r="QPF29" s="27"/>
      <c r="QPG29" s="29"/>
      <c r="QPH29" s="43"/>
      <c r="QPI29" s="29" t="s">
        <v>635</v>
      </c>
      <c r="QPJ29" s="27"/>
      <c r="QPK29" s="29"/>
      <c r="QPL29" s="43"/>
      <c r="QPM29" s="29" t="s">
        <v>635</v>
      </c>
      <c r="QPN29" s="27"/>
      <c r="QPO29" s="29"/>
      <c r="QPP29" s="43"/>
      <c r="QPQ29" s="29" t="s">
        <v>635</v>
      </c>
      <c r="QPR29" s="27"/>
      <c r="QPS29" s="29"/>
      <c r="QPT29" s="43"/>
      <c r="QPU29" s="29" t="s">
        <v>635</v>
      </c>
      <c r="QPV29" s="27"/>
      <c r="QPW29" s="29"/>
      <c r="QPX29" s="43"/>
      <c r="QPY29" s="29" t="s">
        <v>635</v>
      </c>
      <c r="QPZ29" s="27"/>
      <c r="QQA29" s="29"/>
      <c r="QQB29" s="43"/>
      <c r="QQC29" s="29" t="s">
        <v>635</v>
      </c>
      <c r="QQD29" s="27"/>
      <c r="QQE29" s="29"/>
      <c r="QQF29" s="43"/>
      <c r="QQG29" s="29" t="s">
        <v>635</v>
      </c>
      <c r="QQH29" s="27"/>
      <c r="QQI29" s="29"/>
      <c r="QQJ29" s="43"/>
      <c r="QQK29" s="29" t="s">
        <v>635</v>
      </c>
      <c r="QQL29" s="27"/>
      <c r="QQM29" s="29"/>
      <c r="QQN29" s="43"/>
      <c r="QQO29" s="29" t="s">
        <v>635</v>
      </c>
      <c r="QQP29" s="27"/>
      <c r="QQQ29" s="29"/>
      <c r="QQR29" s="43"/>
      <c r="QQS29" s="29" t="s">
        <v>635</v>
      </c>
      <c r="QQT29" s="27"/>
      <c r="QQU29" s="29"/>
      <c r="QQV29" s="43"/>
      <c r="QQW29" s="29" t="s">
        <v>635</v>
      </c>
      <c r="QQX29" s="27"/>
      <c r="QQY29" s="29"/>
      <c r="QQZ29" s="43"/>
      <c r="QRA29" s="29" t="s">
        <v>635</v>
      </c>
      <c r="QRB29" s="27"/>
      <c r="QRC29" s="29"/>
      <c r="QRD29" s="43"/>
      <c r="QRE29" s="29" t="s">
        <v>635</v>
      </c>
      <c r="QRF29" s="27"/>
      <c r="QRG29" s="29"/>
      <c r="QRH29" s="43"/>
      <c r="QRI29" s="29" t="s">
        <v>635</v>
      </c>
      <c r="QRJ29" s="27"/>
      <c r="QRK29" s="29"/>
      <c r="QRL29" s="43"/>
      <c r="QRM29" s="29" t="s">
        <v>635</v>
      </c>
      <c r="QRN29" s="27"/>
      <c r="QRO29" s="29"/>
      <c r="QRP29" s="43"/>
      <c r="QRQ29" s="29" t="s">
        <v>635</v>
      </c>
      <c r="QRR29" s="27"/>
      <c r="QRS29" s="29"/>
      <c r="QRT29" s="43"/>
      <c r="QRU29" s="29" t="s">
        <v>635</v>
      </c>
      <c r="QRV29" s="27"/>
      <c r="QRW29" s="29"/>
      <c r="QRX29" s="43"/>
      <c r="QRY29" s="29" t="s">
        <v>635</v>
      </c>
      <c r="QRZ29" s="27"/>
      <c r="QSA29" s="29"/>
      <c r="QSB29" s="43"/>
      <c r="QSC29" s="29" t="s">
        <v>635</v>
      </c>
      <c r="QSD29" s="27"/>
      <c r="QSE29" s="29"/>
      <c r="QSF29" s="43"/>
      <c r="QSG29" s="29" t="s">
        <v>635</v>
      </c>
      <c r="QSH29" s="27"/>
      <c r="QSI29" s="29"/>
      <c r="QSJ29" s="43"/>
      <c r="QSK29" s="29" t="s">
        <v>635</v>
      </c>
      <c r="QSL29" s="27"/>
      <c r="QSM29" s="29"/>
      <c r="QSN29" s="43"/>
      <c r="QSO29" s="29" t="s">
        <v>635</v>
      </c>
      <c r="QSP29" s="27"/>
      <c r="QSQ29" s="29"/>
      <c r="QSR29" s="43"/>
      <c r="QSS29" s="29" t="s">
        <v>635</v>
      </c>
      <c r="QST29" s="27"/>
      <c r="QSU29" s="29"/>
      <c r="QSV29" s="43"/>
      <c r="QSW29" s="29" t="s">
        <v>635</v>
      </c>
      <c r="QSX29" s="27"/>
      <c r="QSY29" s="29"/>
      <c r="QSZ29" s="43"/>
      <c r="QTA29" s="29" t="s">
        <v>635</v>
      </c>
      <c r="QTB29" s="27"/>
      <c r="QTC29" s="29"/>
      <c r="QTD29" s="43"/>
      <c r="QTE29" s="29" t="s">
        <v>635</v>
      </c>
      <c r="QTF29" s="27"/>
      <c r="QTG29" s="29"/>
      <c r="QTH29" s="43"/>
      <c r="QTI29" s="29" t="s">
        <v>635</v>
      </c>
      <c r="QTJ29" s="27"/>
      <c r="QTK29" s="29"/>
      <c r="QTL29" s="43"/>
      <c r="QTM29" s="29" t="s">
        <v>635</v>
      </c>
      <c r="QTN29" s="27"/>
      <c r="QTO29" s="29"/>
      <c r="QTP29" s="43"/>
      <c r="QTQ29" s="29" t="s">
        <v>635</v>
      </c>
      <c r="QTR29" s="27"/>
      <c r="QTS29" s="29"/>
      <c r="QTT29" s="43"/>
      <c r="QTU29" s="29" t="s">
        <v>635</v>
      </c>
      <c r="QTV29" s="27"/>
      <c r="QTW29" s="29"/>
      <c r="QTX29" s="43"/>
      <c r="QTY29" s="29" t="s">
        <v>635</v>
      </c>
      <c r="QTZ29" s="27"/>
      <c r="QUA29" s="29"/>
      <c r="QUB29" s="43"/>
      <c r="QUC29" s="29" t="s">
        <v>635</v>
      </c>
      <c r="QUD29" s="27"/>
      <c r="QUE29" s="29"/>
      <c r="QUF29" s="43"/>
      <c r="QUG29" s="29" t="s">
        <v>635</v>
      </c>
      <c r="QUH29" s="27"/>
      <c r="QUI29" s="29"/>
      <c r="QUJ29" s="43"/>
      <c r="QUK29" s="29" t="s">
        <v>635</v>
      </c>
      <c r="QUL29" s="27"/>
      <c r="QUM29" s="29"/>
      <c r="QUN29" s="43"/>
      <c r="QUO29" s="29" t="s">
        <v>635</v>
      </c>
      <c r="QUP29" s="27"/>
      <c r="QUQ29" s="29"/>
      <c r="QUR29" s="43"/>
      <c r="QUS29" s="29" t="s">
        <v>635</v>
      </c>
      <c r="QUT29" s="27"/>
      <c r="QUU29" s="29"/>
      <c r="QUV29" s="43"/>
      <c r="QUW29" s="29" t="s">
        <v>635</v>
      </c>
      <c r="QUX29" s="27"/>
      <c r="QUY29" s="29"/>
      <c r="QUZ29" s="43"/>
      <c r="QVA29" s="29" t="s">
        <v>635</v>
      </c>
      <c r="QVB29" s="27"/>
      <c r="QVC29" s="29"/>
      <c r="QVD29" s="43"/>
      <c r="QVE29" s="29" t="s">
        <v>635</v>
      </c>
      <c r="QVF29" s="27"/>
      <c r="QVG29" s="29"/>
      <c r="QVH29" s="43"/>
      <c r="QVI29" s="29" t="s">
        <v>635</v>
      </c>
      <c r="QVJ29" s="27"/>
      <c r="QVK29" s="29"/>
      <c r="QVL29" s="43"/>
      <c r="QVM29" s="29" t="s">
        <v>635</v>
      </c>
      <c r="QVN29" s="27"/>
      <c r="QVO29" s="29"/>
      <c r="QVP29" s="43"/>
      <c r="QVQ29" s="29" t="s">
        <v>635</v>
      </c>
      <c r="QVR29" s="27"/>
      <c r="QVS29" s="29"/>
      <c r="QVT29" s="43"/>
      <c r="QVU29" s="29" t="s">
        <v>635</v>
      </c>
      <c r="QVV29" s="27"/>
      <c r="QVW29" s="29"/>
      <c r="QVX29" s="43"/>
      <c r="QVY29" s="29" t="s">
        <v>635</v>
      </c>
      <c r="QVZ29" s="27"/>
      <c r="QWA29" s="29"/>
      <c r="QWB29" s="43"/>
      <c r="QWC29" s="29" t="s">
        <v>635</v>
      </c>
      <c r="QWD29" s="27"/>
      <c r="QWE29" s="29"/>
      <c r="QWF29" s="43"/>
      <c r="QWG29" s="29" t="s">
        <v>635</v>
      </c>
      <c r="QWH29" s="27"/>
      <c r="QWI29" s="29"/>
      <c r="QWJ29" s="43"/>
      <c r="QWK29" s="29" t="s">
        <v>635</v>
      </c>
      <c r="QWL29" s="27"/>
      <c r="QWM29" s="29"/>
      <c r="QWN29" s="43"/>
      <c r="QWO29" s="29" t="s">
        <v>635</v>
      </c>
      <c r="QWP29" s="27"/>
      <c r="QWQ29" s="29"/>
      <c r="QWR29" s="43"/>
      <c r="QWS29" s="29" t="s">
        <v>635</v>
      </c>
      <c r="QWT29" s="27"/>
      <c r="QWU29" s="29"/>
      <c r="QWV29" s="43"/>
      <c r="QWW29" s="29" t="s">
        <v>635</v>
      </c>
      <c r="QWX29" s="27"/>
      <c r="QWY29" s="29"/>
      <c r="QWZ29" s="43"/>
      <c r="QXA29" s="29" t="s">
        <v>635</v>
      </c>
      <c r="QXB29" s="27"/>
      <c r="QXC29" s="29"/>
      <c r="QXD29" s="43"/>
      <c r="QXE29" s="29" t="s">
        <v>635</v>
      </c>
      <c r="QXF29" s="27"/>
      <c r="QXG29" s="29"/>
      <c r="QXH29" s="43"/>
      <c r="QXI29" s="29" t="s">
        <v>635</v>
      </c>
      <c r="QXJ29" s="27"/>
      <c r="QXK29" s="29"/>
      <c r="QXL29" s="43"/>
      <c r="QXM29" s="29" t="s">
        <v>635</v>
      </c>
      <c r="QXN29" s="27"/>
      <c r="QXO29" s="29"/>
      <c r="QXP29" s="43"/>
      <c r="QXQ29" s="29" t="s">
        <v>635</v>
      </c>
      <c r="QXR29" s="27"/>
      <c r="QXS29" s="29"/>
      <c r="QXT29" s="43"/>
      <c r="QXU29" s="29" t="s">
        <v>635</v>
      </c>
      <c r="QXV29" s="27"/>
      <c r="QXW29" s="29"/>
      <c r="QXX29" s="43"/>
      <c r="QXY29" s="29" t="s">
        <v>635</v>
      </c>
      <c r="QXZ29" s="27"/>
      <c r="QYA29" s="29"/>
      <c r="QYB29" s="43"/>
      <c r="QYC29" s="29" t="s">
        <v>635</v>
      </c>
      <c r="QYD29" s="27"/>
      <c r="QYE29" s="29"/>
      <c r="QYF29" s="43"/>
      <c r="QYG29" s="29" t="s">
        <v>635</v>
      </c>
      <c r="QYH29" s="27"/>
      <c r="QYI29" s="29"/>
      <c r="QYJ29" s="43"/>
      <c r="QYK29" s="29" t="s">
        <v>635</v>
      </c>
      <c r="QYL29" s="27"/>
      <c r="QYM29" s="29"/>
      <c r="QYN29" s="43"/>
      <c r="QYO29" s="29" t="s">
        <v>635</v>
      </c>
      <c r="QYP29" s="27"/>
      <c r="QYQ29" s="29"/>
      <c r="QYR29" s="43"/>
      <c r="QYS29" s="29" t="s">
        <v>635</v>
      </c>
      <c r="QYT29" s="27"/>
      <c r="QYU29" s="29"/>
      <c r="QYV29" s="43"/>
      <c r="QYW29" s="29" t="s">
        <v>635</v>
      </c>
      <c r="QYX29" s="27"/>
      <c r="QYY29" s="29"/>
      <c r="QYZ29" s="43"/>
      <c r="QZA29" s="29" t="s">
        <v>635</v>
      </c>
      <c r="QZB29" s="27"/>
      <c r="QZC29" s="29"/>
      <c r="QZD29" s="43"/>
      <c r="QZE29" s="29" t="s">
        <v>635</v>
      </c>
      <c r="QZF29" s="27"/>
      <c r="QZG29" s="29"/>
      <c r="QZH29" s="43"/>
      <c r="QZI29" s="29" t="s">
        <v>635</v>
      </c>
      <c r="QZJ29" s="27"/>
      <c r="QZK29" s="29"/>
      <c r="QZL29" s="43"/>
      <c r="QZM29" s="29" t="s">
        <v>635</v>
      </c>
      <c r="QZN29" s="27"/>
      <c r="QZO29" s="29"/>
      <c r="QZP29" s="43"/>
      <c r="QZQ29" s="29" t="s">
        <v>635</v>
      </c>
      <c r="QZR29" s="27"/>
      <c r="QZS29" s="29"/>
      <c r="QZT29" s="43"/>
      <c r="QZU29" s="29" t="s">
        <v>635</v>
      </c>
      <c r="QZV29" s="27"/>
      <c r="QZW29" s="29"/>
      <c r="QZX29" s="43"/>
      <c r="QZY29" s="29" t="s">
        <v>635</v>
      </c>
      <c r="QZZ29" s="27"/>
      <c r="RAA29" s="29"/>
      <c r="RAB29" s="43"/>
      <c r="RAC29" s="29" t="s">
        <v>635</v>
      </c>
      <c r="RAD29" s="27"/>
      <c r="RAE29" s="29"/>
      <c r="RAF29" s="43"/>
      <c r="RAG29" s="29" t="s">
        <v>635</v>
      </c>
      <c r="RAH29" s="27"/>
      <c r="RAI29" s="29"/>
      <c r="RAJ29" s="43"/>
      <c r="RAK29" s="29" t="s">
        <v>635</v>
      </c>
      <c r="RAL29" s="27"/>
      <c r="RAM29" s="29"/>
      <c r="RAN29" s="43"/>
      <c r="RAO29" s="29" t="s">
        <v>635</v>
      </c>
      <c r="RAP29" s="27"/>
      <c r="RAQ29" s="29"/>
      <c r="RAR29" s="43"/>
      <c r="RAS29" s="29" t="s">
        <v>635</v>
      </c>
      <c r="RAT29" s="27"/>
      <c r="RAU29" s="29"/>
      <c r="RAV29" s="43"/>
      <c r="RAW29" s="29" t="s">
        <v>635</v>
      </c>
      <c r="RAX29" s="27"/>
      <c r="RAY29" s="29"/>
      <c r="RAZ29" s="43"/>
      <c r="RBA29" s="29" t="s">
        <v>635</v>
      </c>
      <c r="RBB29" s="27"/>
      <c r="RBC29" s="29"/>
      <c r="RBD29" s="43"/>
      <c r="RBE29" s="29" t="s">
        <v>635</v>
      </c>
      <c r="RBF29" s="27"/>
      <c r="RBG29" s="29"/>
      <c r="RBH29" s="43"/>
      <c r="RBI29" s="29" t="s">
        <v>635</v>
      </c>
      <c r="RBJ29" s="27"/>
      <c r="RBK29" s="29"/>
      <c r="RBL29" s="43"/>
      <c r="RBM29" s="29" t="s">
        <v>635</v>
      </c>
      <c r="RBN29" s="27"/>
      <c r="RBO29" s="29"/>
      <c r="RBP29" s="43"/>
      <c r="RBQ29" s="29" t="s">
        <v>635</v>
      </c>
      <c r="RBR29" s="27"/>
      <c r="RBS29" s="29"/>
      <c r="RBT29" s="43"/>
      <c r="RBU29" s="29" t="s">
        <v>635</v>
      </c>
      <c r="RBV29" s="27"/>
      <c r="RBW29" s="29"/>
      <c r="RBX29" s="43"/>
      <c r="RBY29" s="29" t="s">
        <v>635</v>
      </c>
      <c r="RBZ29" s="27"/>
      <c r="RCA29" s="29"/>
      <c r="RCB29" s="43"/>
      <c r="RCC29" s="29" t="s">
        <v>635</v>
      </c>
      <c r="RCD29" s="27"/>
      <c r="RCE29" s="29"/>
      <c r="RCF29" s="43"/>
      <c r="RCG29" s="29" t="s">
        <v>635</v>
      </c>
      <c r="RCH29" s="27"/>
      <c r="RCI29" s="29"/>
      <c r="RCJ29" s="43"/>
      <c r="RCK29" s="29" t="s">
        <v>635</v>
      </c>
      <c r="RCL29" s="27"/>
      <c r="RCM29" s="29"/>
      <c r="RCN29" s="43"/>
      <c r="RCO29" s="29" t="s">
        <v>635</v>
      </c>
      <c r="RCP29" s="27"/>
      <c r="RCQ29" s="29"/>
      <c r="RCR29" s="43"/>
      <c r="RCS29" s="29" t="s">
        <v>635</v>
      </c>
      <c r="RCT29" s="27"/>
      <c r="RCU29" s="29"/>
      <c r="RCV29" s="43"/>
      <c r="RCW29" s="29" t="s">
        <v>635</v>
      </c>
      <c r="RCX29" s="27"/>
      <c r="RCY29" s="29"/>
      <c r="RCZ29" s="43"/>
      <c r="RDA29" s="29" t="s">
        <v>635</v>
      </c>
      <c r="RDB29" s="27"/>
      <c r="RDC29" s="29"/>
      <c r="RDD29" s="43"/>
      <c r="RDE29" s="29" t="s">
        <v>635</v>
      </c>
      <c r="RDF29" s="27"/>
      <c r="RDG29" s="29"/>
      <c r="RDH29" s="43"/>
      <c r="RDI29" s="29" t="s">
        <v>635</v>
      </c>
      <c r="RDJ29" s="27"/>
      <c r="RDK29" s="29"/>
      <c r="RDL29" s="43"/>
      <c r="RDM29" s="29" t="s">
        <v>635</v>
      </c>
      <c r="RDN29" s="27"/>
      <c r="RDO29" s="29"/>
      <c r="RDP29" s="43"/>
      <c r="RDQ29" s="29" t="s">
        <v>635</v>
      </c>
      <c r="RDR29" s="27"/>
      <c r="RDS29" s="29"/>
      <c r="RDT29" s="43"/>
      <c r="RDU29" s="29" t="s">
        <v>635</v>
      </c>
      <c r="RDV29" s="27"/>
      <c r="RDW29" s="29"/>
      <c r="RDX29" s="43"/>
      <c r="RDY29" s="29" t="s">
        <v>635</v>
      </c>
      <c r="RDZ29" s="27"/>
      <c r="REA29" s="29"/>
      <c r="REB29" s="43"/>
      <c r="REC29" s="29" t="s">
        <v>635</v>
      </c>
      <c r="RED29" s="27"/>
      <c r="REE29" s="29"/>
      <c r="REF29" s="43"/>
      <c r="REG29" s="29" t="s">
        <v>635</v>
      </c>
      <c r="REH29" s="27"/>
      <c r="REI29" s="29"/>
      <c r="REJ29" s="43"/>
      <c r="REK29" s="29" t="s">
        <v>635</v>
      </c>
      <c r="REL29" s="27"/>
      <c r="REM29" s="29"/>
      <c r="REN29" s="43"/>
      <c r="REO29" s="29" t="s">
        <v>635</v>
      </c>
      <c r="REP29" s="27"/>
      <c r="REQ29" s="29"/>
      <c r="RER29" s="43"/>
      <c r="RES29" s="29" t="s">
        <v>635</v>
      </c>
      <c r="RET29" s="27"/>
      <c r="REU29" s="29"/>
      <c r="REV29" s="43"/>
      <c r="REW29" s="29" t="s">
        <v>635</v>
      </c>
      <c r="REX29" s="27"/>
      <c r="REY29" s="29"/>
      <c r="REZ29" s="43"/>
      <c r="RFA29" s="29" t="s">
        <v>635</v>
      </c>
      <c r="RFB29" s="27"/>
      <c r="RFC29" s="29"/>
      <c r="RFD29" s="43"/>
      <c r="RFE29" s="29" t="s">
        <v>635</v>
      </c>
      <c r="RFF29" s="27"/>
      <c r="RFG29" s="29"/>
      <c r="RFH29" s="43"/>
      <c r="RFI29" s="29" t="s">
        <v>635</v>
      </c>
      <c r="RFJ29" s="27"/>
      <c r="RFK29" s="29"/>
      <c r="RFL29" s="43"/>
      <c r="RFM29" s="29" t="s">
        <v>635</v>
      </c>
      <c r="RFN29" s="27"/>
      <c r="RFO29" s="29"/>
      <c r="RFP29" s="43"/>
      <c r="RFQ29" s="29" t="s">
        <v>635</v>
      </c>
      <c r="RFR29" s="27"/>
      <c r="RFS29" s="29"/>
      <c r="RFT29" s="43"/>
      <c r="RFU29" s="29" t="s">
        <v>635</v>
      </c>
      <c r="RFV29" s="27"/>
      <c r="RFW29" s="29"/>
      <c r="RFX29" s="43"/>
      <c r="RFY29" s="29" t="s">
        <v>635</v>
      </c>
      <c r="RFZ29" s="27"/>
      <c r="RGA29" s="29"/>
      <c r="RGB29" s="43"/>
      <c r="RGC29" s="29" t="s">
        <v>635</v>
      </c>
      <c r="RGD29" s="27"/>
      <c r="RGE29" s="29"/>
      <c r="RGF29" s="43"/>
      <c r="RGG29" s="29" t="s">
        <v>635</v>
      </c>
      <c r="RGH29" s="27"/>
      <c r="RGI29" s="29"/>
      <c r="RGJ29" s="43"/>
      <c r="RGK29" s="29" t="s">
        <v>635</v>
      </c>
      <c r="RGL29" s="27"/>
      <c r="RGM29" s="29"/>
      <c r="RGN29" s="43"/>
      <c r="RGO29" s="29" t="s">
        <v>635</v>
      </c>
      <c r="RGP29" s="27"/>
      <c r="RGQ29" s="29"/>
      <c r="RGR29" s="43"/>
      <c r="RGS29" s="29" t="s">
        <v>635</v>
      </c>
      <c r="RGT29" s="27"/>
      <c r="RGU29" s="29"/>
      <c r="RGV29" s="43"/>
      <c r="RGW29" s="29" t="s">
        <v>635</v>
      </c>
      <c r="RGX29" s="27"/>
      <c r="RGY29" s="29"/>
      <c r="RGZ29" s="43"/>
      <c r="RHA29" s="29" t="s">
        <v>635</v>
      </c>
      <c r="RHB29" s="27"/>
      <c r="RHC29" s="29"/>
      <c r="RHD29" s="43"/>
      <c r="RHE29" s="29" t="s">
        <v>635</v>
      </c>
      <c r="RHF29" s="27"/>
      <c r="RHG29" s="29"/>
      <c r="RHH29" s="43"/>
      <c r="RHI29" s="29" t="s">
        <v>635</v>
      </c>
      <c r="RHJ29" s="27"/>
      <c r="RHK29" s="29"/>
      <c r="RHL29" s="43"/>
      <c r="RHM29" s="29" t="s">
        <v>635</v>
      </c>
      <c r="RHN29" s="27"/>
      <c r="RHO29" s="29"/>
      <c r="RHP29" s="43"/>
      <c r="RHQ29" s="29" t="s">
        <v>635</v>
      </c>
      <c r="RHR29" s="27"/>
      <c r="RHS29" s="29"/>
      <c r="RHT29" s="43"/>
      <c r="RHU29" s="29" t="s">
        <v>635</v>
      </c>
      <c r="RHV29" s="27"/>
      <c r="RHW29" s="29"/>
      <c r="RHX29" s="43"/>
      <c r="RHY29" s="29" t="s">
        <v>635</v>
      </c>
      <c r="RHZ29" s="27"/>
      <c r="RIA29" s="29"/>
      <c r="RIB29" s="43"/>
      <c r="RIC29" s="29" t="s">
        <v>635</v>
      </c>
      <c r="RID29" s="27"/>
      <c r="RIE29" s="29"/>
      <c r="RIF29" s="43"/>
      <c r="RIG29" s="29" t="s">
        <v>635</v>
      </c>
      <c r="RIH29" s="27"/>
      <c r="RII29" s="29"/>
      <c r="RIJ29" s="43"/>
      <c r="RIK29" s="29" t="s">
        <v>635</v>
      </c>
      <c r="RIL29" s="27"/>
      <c r="RIM29" s="29"/>
      <c r="RIN29" s="43"/>
      <c r="RIO29" s="29" t="s">
        <v>635</v>
      </c>
      <c r="RIP29" s="27"/>
      <c r="RIQ29" s="29"/>
      <c r="RIR29" s="43"/>
      <c r="RIS29" s="29" t="s">
        <v>635</v>
      </c>
      <c r="RIT29" s="27"/>
      <c r="RIU29" s="29"/>
      <c r="RIV29" s="43"/>
      <c r="RIW29" s="29" t="s">
        <v>635</v>
      </c>
      <c r="RIX29" s="27"/>
      <c r="RIY29" s="29"/>
      <c r="RIZ29" s="43"/>
      <c r="RJA29" s="29" t="s">
        <v>635</v>
      </c>
      <c r="RJB29" s="27"/>
      <c r="RJC29" s="29"/>
      <c r="RJD29" s="43"/>
      <c r="RJE29" s="29" t="s">
        <v>635</v>
      </c>
      <c r="RJF29" s="27"/>
      <c r="RJG29" s="29"/>
      <c r="RJH29" s="43"/>
      <c r="RJI29" s="29" t="s">
        <v>635</v>
      </c>
      <c r="RJJ29" s="27"/>
      <c r="RJK29" s="29"/>
      <c r="RJL29" s="43"/>
      <c r="RJM29" s="29" t="s">
        <v>635</v>
      </c>
      <c r="RJN29" s="27"/>
      <c r="RJO29" s="29"/>
      <c r="RJP29" s="43"/>
      <c r="RJQ29" s="29" t="s">
        <v>635</v>
      </c>
      <c r="RJR29" s="27"/>
      <c r="RJS29" s="29"/>
      <c r="RJT29" s="43"/>
      <c r="RJU29" s="29" t="s">
        <v>635</v>
      </c>
      <c r="RJV29" s="27"/>
      <c r="RJW29" s="29"/>
      <c r="RJX29" s="43"/>
      <c r="RJY29" s="29" t="s">
        <v>635</v>
      </c>
      <c r="RJZ29" s="27"/>
      <c r="RKA29" s="29"/>
      <c r="RKB29" s="43"/>
      <c r="RKC29" s="29" t="s">
        <v>635</v>
      </c>
      <c r="RKD29" s="27"/>
      <c r="RKE29" s="29"/>
      <c r="RKF29" s="43"/>
      <c r="RKG29" s="29" t="s">
        <v>635</v>
      </c>
      <c r="RKH29" s="27"/>
      <c r="RKI29" s="29"/>
      <c r="RKJ29" s="43"/>
      <c r="RKK29" s="29" t="s">
        <v>635</v>
      </c>
      <c r="RKL29" s="27"/>
      <c r="RKM29" s="29"/>
      <c r="RKN29" s="43"/>
      <c r="RKO29" s="29" t="s">
        <v>635</v>
      </c>
      <c r="RKP29" s="27"/>
      <c r="RKQ29" s="29"/>
      <c r="RKR29" s="43"/>
      <c r="RKS29" s="29" t="s">
        <v>635</v>
      </c>
      <c r="RKT29" s="27"/>
      <c r="RKU29" s="29"/>
      <c r="RKV29" s="43"/>
      <c r="RKW29" s="29" t="s">
        <v>635</v>
      </c>
      <c r="RKX29" s="27"/>
      <c r="RKY29" s="29"/>
      <c r="RKZ29" s="43"/>
      <c r="RLA29" s="29" t="s">
        <v>635</v>
      </c>
      <c r="RLB29" s="27"/>
      <c r="RLC29" s="29"/>
      <c r="RLD29" s="43"/>
      <c r="RLE29" s="29" t="s">
        <v>635</v>
      </c>
      <c r="RLF29" s="27"/>
      <c r="RLG29" s="29"/>
      <c r="RLH29" s="43"/>
      <c r="RLI29" s="29" t="s">
        <v>635</v>
      </c>
      <c r="RLJ29" s="27"/>
      <c r="RLK29" s="29"/>
      <c r="RLL29" s="43"/>
      <c r="RLM29" s="29" t="s">
        <v>635</v>
      </c>
      <c r="RLN29" s="27"/>
      <c r="RLO29" s="29"/>
      <c r="RLP29" s="43"/>
      <c r="RLQ29" s="29" t="s">
        <v>635</v>
      </c>
      <c r="RLR29" s="27"/>
      <c r="RLS29" s="29"/>
      <c r="RLT29" s="43"/>
      <c r="RLU29" s="29" t="s">
        <v>635</v>
      </c>
      <c r="RLV29" s="27"/>
      <c r="RLW29" s="29"/>
      <c r="RLX29" s="43"/>
      <c r="RLY29" s="29" t="s">
        <v>635</v>
      </c>
      <c r="RLZ29" s="27"/>
      <c r="RMA29" s="29"/>
      <c r="RMB29" s="43"/>
      <c r="RMC29" s="29" t="s">
        <v>635</v>
      </c>
      <c r="RMD29" s="27"/>
      <c r="RME29" s="29"/>
      <c r="RMF29" s="43"/>
      <c r="RMG29" s="29" t="s">
        <v>635</v>
      </c>
      <c r="RMH29" s="27"/>
      <c r="RMI29" s="29"/>
      <c r="RMJ29" s="43"/>
      <c r="RMK29" s="29" t="s">
        <v>635</v>
      </c>
      <c r="RML29" s="27"/>
      <c r="RMM29" s="29"/>
      <c r="RMN29" s="43"/>
      <c r="RMO29" s="29" t="s">
        <v>635</v>
      </c>
      <c r="RMP29" s="27"/>
      <c r="RMQ29" s="29"/>
      <c r="RMR29" s="43"/>
      <c r="RMS29" s="29" t="s">
        <v>635</v>
      </c>
      <c r="RMT29" s="27"/>
      <c r="RMU29" s="29"/>
      <c r="RMV29" s="43"/>
      <c r="RMW29" s="29" t="s">
        <v>635</v>
      </c>
      <c r="RMX29" s="27"/>
      <c r="RMY29" s="29"/>
      <c r="RMZ29" s="43"/>
      <c r="RNA29" s="29" t="s">
        <v>635</v>
      </c>
      <c r="RNB29" s="27"/>
      <c r="RNC29" s="29"/>
      <c r="RND29" s="43"/>
      <c r="RNE29" s="29" t="s">
        <v>635</v>
      </c>
      <c r="RNF29" s="27"/>
      <c r="RNG29" s="29"/>
      <c r="RNH29" s="43"/>
      <c r="RNI29" s="29" t="s">
        <v>635</v>
      </c>
      <c r="RNJ29" s="27"/>
      <c r="RNK29" s="29"/>
      <c r="RNL29" s="43"/>
      <c r="RNM29" s="29" t="s">
        <v>635</v>
      </c>
      <c r="RNN29" s="27"/>
      <c r="RNO29" s="29"/>
      <c r="RNP29" s="43"/>
      <c r="RNQ29" s="29" t="s">
        <v>635</v>
      </c>
      <c r="RNR29" s="27"/>
      <c r="RNS29" s="29"/>
      <c r="RNT29" s="43"/>
      <c r="RNU29" s="29" t="s">
        <v>635</v>
      </c>
      <c r="RNV29" s="27"/>
      <c r="RNW29" s="29"/>
      <c r="RNX29" s="43"/>
      <c r="RNY29" s="29" t="s">
        <v>635</v>
      </c>
      <c r="RNZ29" s="27"/>
      <c r="ROA29" s="29"/>
      <c r="ROB29" s="43"/>
      <c r="ROC29" s="29" t="s">
        <v>635</v>
      </c>
      <c r="ROD29" s="27"/>
      <c r="ROE29" s="29"/>
      <c r="ROF29" s="43"/>
      <c r="ROG29" s="29" t="s">
        <v>635</v>
      </c>
      <c r="ROH29" s="27"/>
      <c r="ROI29" s="29"/>
      <c r="ROJ29" s="43"/>
      <c r="ROK29" s="29" t="s">
        <v>635</v>
      </c>
      <c r="ROL29" s="27"/>
      <c r="ROM29" s="29"/>
      <c r="RON29" s="43"/>
      <c r="ROO29" s="29" t="s">
        <v>635</v>
      </c>
      <c r="ROP29" s="27"/>
      <c r="ROQ29" s="29"/>
      <c r="ROR29" s="43"/>
      <c r="ROS29" s="29" t="s">
        <v>635</v>
      </c>
      <c r="ROT29" s="27"/>
      <c r="ROU29" s="29"/>
      <c r="ROV29" s="43"/>
      <c r="ROW29" s="29" t="s">
        <v>635</v>
      </c>
      <c r="ROX29" s="27"/>
      <c r="ROY29" s="29"/>
      <c r="ROZ29" s="43"/>
      <c r="RPA29" s="29" t="s">
        <v>635</v>
      </c>
      <c r="RPB29" s="27"/>
      <c r="RPC29" s="29"/>
      <c r="RPD29" s="43"/>
      <c r="RPE29" s="29" t="s">
        <v>635</v>
      </c>
      <c r="RPF29" s="27"/>
      <c r="RPG29" s="29"/>
      <c r="RPH29" s="43"/>
      <c r="RPI29" s="29" t="s">
        <v>635</v>
      </c>
      <c r="RPJ29" s="27"/>
      <c r="RPK29" s="29"/>
      <c r="RPL29" s="43"/>
      <c r="RPM29" s="29" t="s">
        <v>635</v>
      </c>
      <c r="RPN29" s="27"/>
      <c r="RPO29" s="29"/>
      <c r="RPP29" s="43"/>
      <c r="RPQ29" s="29" t="s">
        <v>635</v>
      </c>
      <c r="RPR29" s="27"/>
      <c r="RPS29" s="29"/>
      <c r="RPT29" s="43"/>
      <c r="RPU29" s="29" t="s">
        <v>635</v>
      </c>
      <c r="RPV29" s="27"/>
      <c r="RPW29" s="29"/>
      <c r="RPX29" s="43"/>
      <c r="RPY29" s="29" t="s">
        <v>635</v>
      </c>
      <c r="RPZ29" s="27"/>
      <c r="RQA29" s="29"/>
      <c r="RQB29" s="43"/>
      <c r="RQC29" s="29" t="s">
        <v>635</v>
      </c>
      <c r="RQD29" s="27"/>
      <c r="RQE29" s="29"/>
      <c r="RQF29" s="43"/>
      <c r="RQG29" s="29" t="s">
        <v>635</v>
      </c>
      <c r="RQH29" s="27"/>
      <c r="RQI29" s="29"/>
      <c r="RQJ29" s="43"/>
      <c r="RQK29" s="29" t="s">
        <v>635</v>
      </c>
      <c r="RQL29" s="27"/>
      <c r="RQM29" s="29"/>
      <c r="RQN29" s="43"/>
      <c r="RQO29" s="29" t="s">
        <v>635</v>
      </c>
      <c r="RQP29" s="27"/>
      <c r="RQQ29" s="29"/>
      <c r="RQR29" s="43"/>
      <c r="RQS29" s="29" t="s">
        <v>635</v>
      </c>
      <c r="RQT29" s="27"/>
      <c r="RQU29" s="29"/>
      <c r="RQV29" s="43"/>
      <c r="RQW29" s="29" t="s">
        <v>635</v>
      </c>
      <c r="RQX29" s="27"/>
      <c r="RQY29" s="29"/>
      <c r="RQZ29" s="43"/>
      <c r="RRA29" s="29" t="s">
        <v>635</v>
      </c>
      <c r="RRB29" s="27"/>
      <c r="RRC29" s="29"/>
      <c r="RRD29" s="43"/>
      <c r="RRE29" s="29" t="s">
        <v>635</v>
      </c>
      <c r="RRF29" s="27"/>
      <c r="RRG29" s="29"/>
      <c r="RRH29" s="43"/>
      <c r="RRI29" s="29" t="s">
        <v>635</v>
      </c>
      <c r="RRJ29" s="27"/>
      <c r="RRK29" s="29"/>
      <c r="RRL29" s="43"/>
      <c r="RRM29" s="29" t="s">
        <v>635</v>
      </c>
      <c r="RRN29" s="27"/>
      <c r="RRO29" s="29"/>
      <c r="RRP29" s="43"/>
      <c r="RRQ29" s="29" t="s">
        <v>635</v>
      </c>
      <c r="RRR29" s="27"/>
      <c r="RRS29" s="29"/>
      <c r="RRT29" s="43"/>
      <c r="RRU29" s="29" t="s">
        <v>635</v>
      </c>
      <c r="RRV29" s="27"/>
      <c r="RRW29" s="29"/>
      <c r="RRX29" s="43"/>
      <c r="RRY29" s="29" t="s">
        <v>635</v>
      </c>
      <c r="RRZ29" s="27"/>
      <c r="RSA29" s="29"/>
      <c r="RSB29" s="43"/>
      <c r="RSC29" s="29" t="s">
        <v>635</v>
      </c>
      <c r="RSD29" s="27"/>
      <c r="RSE29" s="29"/>
      <c r="RSF29" s="43"/>
      <c r="RSG29" s="29" t="s">
        <v>635</v>
      </c>
      <c r="RSH29" s="27"/>
      <c r="RSI29" s="29"/>
      <c r="RSJ29" s="43"/>
      <c r="RSK29" s="29" t="s">
        <v>635</v>
      </c>
      <c r="RSL29" s="27"/>
      <c r="RSM29" s="29"/>
      <c r="RSN29" s="43"/>
      <c r="RSO29" s="29" t="s">
        <v>635</v>
      </c>
      <c r="RSP29" s="27"/>
      <c r="RSQ29" s="29"/>
      <c r="RSR29" s="43"/>
      <c r="RSS29" s="29" t="s">
        <v>635</v>
      </c>
      <c r="RST29" s="27"/>
      <c r="RSU29" s="29"/>
      <c r="RSV29" s="43"/>
      <c r="RSW29" s="29" t="s">
        <v>635</v>
      </c>
      <c r="RSX29" s="27"/>
      <c r="RSY29" s="29"/>
      <c r="RSZ29" s="43"/>
      <c r="RTA29" s="29" t="s">
        <v>635</v>
      </c>
      <c r="RTB29" s="27"/>
      <c r="RTC29" s="29"/>
      <c r="RTD29" s="43"/>
      <c r="RTE29" s="29" t="s">
        <v>635</v>
      </c>
      <c r="RTF29" s="27"/>
      <c r="RTG29" s="29"/>
      <c r="RTH29" s="43"/>
      <c r="RTI29" s="29" t="s">
        <v>635</v>
      </c>
      <c r="RTJ29" s="27"/>
      <c r="RTK29" s="29"/>
      <c r="RTL29" s="43"/>
      <c r="RTM29" s="29" t="s">
        <v>635</v>
      </c>
      <c r="RTN29" s="27"/>
      <c r="RTO29" s="29"/>
      <c r="RTP29" s="43"/>
      <c r="RTQ29" s="29" t="s">
        <v>635</v>
      </c>
      <c r="RTR29" s="27"/>
      <c r="RTS29" s="29"/>
      <c r="RTT29" s="43"/>
      <c r="RTU29" s="29" t="s">
        <v>635</v>
      </c>
      <c r="RTV29" s="27"/>
      <c r="RTW29" s="29"/>
      <c r="RTX29" s="43"/>
      <c r="RTY29" s="29" t="s">
        <v>635</v>
      </c>
      <c r="RTZ29" s="27"/>
      <c r="RUA29" s="29"/>
      <c r="RUB29" s="43"/>
      <c r="RUC29" s="29" t="s">
        <v>635</v>
      </c>
      <c r="RUD29" s="27"/>
      <c r="RUE29" s="29"/>
      <c r="RUF29" s="43"/>
      <c r="RUG29" s="29" t="s">
        <v>635</v>
      </c>
      <c r="RUH29" s="27"/>
      <c r="RUI29" s="29"/>
      <c r="RUJ29" s="43"/>
      <c r="RUK29" s="29" t="s">
        <v>635</v>
      </c>
      <c r="RUL29" s="27"/>
      <c r="RUM29" s="29"/>
      <c r="RUN29" s="43"/>
      <c r="RUO29" s="29" t="s">
        <v>635</v>
      </c>
      <c r="RUP29" s="27"/>
      <c r="RUQ29" s="29"/>
      <c r="RUR29" s="43"/>
      <c r="RUS29" s="29" t="s">
        <v>635</v>
      </c>
      <c r="RUT29" s="27"/>
      <c r="RUU29" s="29"/>
      <c r="RUV29" s="43"/>
      <c r="RUW29" s="29" t="s">
        <v>635</v>
      </c>
      <c r="RUX29" s="27"/>
      <c r="RUY29" s="29"/>
      <c r="RUZ29" s="43"/>
      <c r="RVA29" s="29" t="s">
        <v>635</v>
      </c>
      <c r="RVB29" s="27"/>
      <c r="RVC29" s="29"/>
      <c r="RVD29" s="43"/>
      <c r="RVE29" s="29" t="s">
        <v>635</v>
      </c>
      <c r="RVF29" s="27"/>
      <c r="RVG29" s="29"/>
      <c r="RVH29" s="43"/>
      <c r="RVI29" s="29" t="s">
        <v>635</v>
      </c>
      <c r="RVJ29" s="27"/>
      <c r="RVK29" s="29"/>
      <c r="RVL29" s="43"/>
      <c r="RVM29" s="29" t="s">
        <v>635</v>
      </c>
      <c r="RVN29" s="27"/>
      <c r="RVO29" s="29"/>
      <c r="RVP29" s="43"/>
      <c r="RVQ29" s="29" t="s">
        <v>635</v>
      </c>
      <c r="RVR29" s="27"/>
      <c r="RVS29" s="29"/>
      <c r="RVT29" s="43"/>
      <c r="RVU29" s="29" t="s">
        <v>635</v>
      </c>
      <c r="RVV29" s="27"/>
      <c r="RVW29" s="29"/>
      <c r="RVX29" s="43"/>
      <c r="RVY29" s="29" t="s">
        <v>635</v>
      </c>
      <c r="RVZ29" s="27"/>
      <c r="RWA29" s="29"/>
      <c r="RWB29" s="43"/>
      <c r="RWC29" s="29" t="s">
        <v>635</v>
      </c>
      <c r="RWD29" s="27"/>
      <c r="RWE29" s="29"/>
      <c r="RWF29" s="43"/>
      <c r="RWG29" s="29" t="s">
        <v>635</v>
      </c>
      <c r="RWH29" s="27"/>
      <c r="RWI29" s="29"/>
      <c r="RWJ29" s="43"/>
      <c r="RWK29" s="29" t="s">
        <v>635</v>
      </c>
      <c r="RWL29" s="27"/>
      <c r="RWM29" s="29"/>
      <c r="RWN29" s="43"/>
      <c r="RWO29" s="29" t="s">
        <v>635</v>
      </c>
      <c r="RWP29" s="27"/>
      <c r="RWQ29" s="29"/>
      <c r="RWR29" s="43"/>
      <c r="RWS29" s="29" t="s">
        <v>635</v>
      </c>
      <c r="RWT29" s="27"/>
      <c r="RWU29" s="29"/>
      <c r="RWV29" s="43"/>
      <c r="RWW29" s="29" t="s">
        <v>635</v>
      </c>
      <c r="RWX29" s="27"/>
      <c r="RWY29" s="29"/>
      <c r="RWZ29" s="43"/>
      <c r="RXA29" s="29" t="s">
        <v>635</v>
      </c>
      <c r="RXB29" s="27"/>
      <c r="RXC29" s="29"/>
      <c r="RXD29" s="43"/>
      <c r="RXE29" s="29" t="s">
        <v>635</v>
      </c>
      <c r="RXF29" s="27"/>
      <c r="RXG29" s="29"/>
      <c r="RXH29" s="43"/>
      <c r="RXI29" s="29" t="s">
        <v>635</v>
      </c>
      <c r="RXJ29" s="27"/>
      <c r="RXK29" s="29"/>
      <c r="RXL29" s="43"/>
      <c r="RXM29" s="29" t="s">
        <v>635</v>
      </c>
      <c r="RXN29" s="27"/>
      <c r="RXO29" s="29"/>
      <c r="RXP29" s="43"/>
      <c r="RXQ29" s="29" t="s">
        <v>635</v>
      </c>
      <c r="RXR29" s="27"/>
      <c r="RXS29" s="29"/>
      <c r="RXT29" s="43"/>
      <c r="RXU29" s="29" t="s">
        <v>635</v>
      </c>
      <c r="RXV29" s="27"/>
      <c r="RXW29" s="29"/>
      <c r="RXX29" s="43"/>
      <c r="RXY29" s="29" t="s">
        <v>635</v>
      </c>
      <c r="RXZ29" s="27"/>
      <c r="RYA29" s="29"/>
      <c r="RYB29" s="43"/>
      <c r="RYC29" s="29" t="s">
        <v>635</v>
      </c>
      <c r="RYD29" s="27"/>
      <c r="RYE29" s="29"/>
      <c r="RYF29" s="43"/>
      <c r="RYG29" s="29" t="s">
        <v>635</v>
      </c>
      <c r="RYH29" s="27"/>
      <c r="RYI29" s="29"/>
      <c r="RYJ29" s="43"/>
      <c r="RYK29" s="29" t="s">
        <v>635</v>
      </c>
      <c r="RYL29" s="27"/>
      <c r="RYM29" s="29"/>
      <c r="RYN29" s="43"/>
      <c r="RYO29" s="29" t="s">
        <v>635</v>
      </c>
      <c r="RYP29" s="27"/>
      <c r="RYQ29" s="29"/>
      <c r="RYR29" s="43"/>
      <c r="RYS29" s="29" t="s">
        <v>635</v>
      </c>
      <c r="RYT29" s="27"/>
      <c r="RYU29" s="29"/>
      <c r="RYV29" s="43"/>
      <c r="RYW29" s="29" t="s">
        <v>635</v>
      </c>
      <c r="RYX29" s="27"/>
      <c r="RYY29" s="29"/>
      <c r="RYZ29" s="43"/>
      <c r="RZA29" s="29" t="s">
        <v>635</v>
      </c>
      <c r="RZB29" s="27"/>
      <c r="RZC29" s="29"/>
      <c r="RZD29" s="43"/>
      <c r="RZE29" s="29" t="s">
        <v>635</v>
      </c>
      <c r="RZF29" s="27"/>
      <c r="RZG29" s="29"/>
      <c r="RZH29" s="43"/>
      <c r="RZI29" s="29" t="s">
        <v>635</v>
      </c>
      <c r="RZJ29" s="27"/>
      <c r="RZK29" s="29"/>
      <c r="RZL29" s="43"/>
      <c r="RZM29" s="29" t="s">
        <v>635</v>
      </c>
      <c r="RZN29" s="27"/>
      <c r="RZO29" s="29"/>
      <c r="RZP29" s="43"/>
      <c r="RZQ29" s="29" t="s">
        <v>635</v>
      </c>
      <c r="RZR29" s="27"/>
      <c r="RZS29" s="29"/>
      <c r="RZT29" s="43"/>
      <c r="RZU29" s="29" t="s">
        <v>635</v>
      </c>
      <c r="RZV29" s="27"/>
      <c r="RZW29" s="29"/>
      <c r="RZX29" s="43"/>
      <c r="RZY29" s="29" t="s">
        <v>635</v>
      </c>
      <c r="RZZ29" s="27"/>
      <c r="SAA29" s="29"/>
      <c r="SAB29" s="43"/>
      <c r="SAC29" s="29" t="s">
        <v>635</v>
      </c>
      <c r="SAD29" s="27"/>
      <c r="SAE29" s="29"/>
      <c r="SAF29" s="43"/>
      <c r="SAG29" s="29" t="s">
        <v>635</v>
      </c>
      <c r="SAH29" s="27"/>
      <c r="SAI29" s="29"/>
      <c r="SAJ29" s="43"/>
      <c r="SAK29" s="29" t="s">
        <v>635</v>
      </c>
      <c r="SAL29" s="27"/>
      <c r="SAM29" s="29"/>
      <c r="SAN29" s="43"/>
      <c r="SAO29" s="29" t="s">
        <v>635</v>
      </c>
      <c r="SAP29" s="27"/>
      <c r="SAQ29" s="29"/>
      <c r="SAR29" s="43"/>
      <c r="SAS29" s="29" t="s">
        <v>635</v>
      </c>
      <c r="SAT29" s="27"/>
      <c r="SAU29" s="29"/>
      <c r="SAV29" s="43"/>
      <c r="SAW29" s="29" t="s">
        <v>635</v>
      </c>
      <c r="SAX29" s="27"/>
      <c r="SAY29" s="29"/>
      <c r="SAZ29" s="43"/>
      <c r="SBA29" s="29" t="s">
        <v>635</v>
      </c>
      <c r="SBB29" s="27"/>
      <c r="SBC29" s="29"/>
      <c r="SBD29" s="43"/>
      <c r="SBE29" s="29" t="s">
        <v>635</v>
      </c>
      <c r="SBF29" s="27"/>
      <c r="SBG29" s="29"/>
      <c r="SBH29" s="43"/>
      <c r="SBI29" s="29" t="s">
        <v>635</v>
      </c>
      <c r="SBJ29" s="27"/>
      <c r="SBK29" s="29"/>
      <c r="SBL29" s="43"/>
      <c r="SBM29" s="29" t="s">
        <v>635</v>
      </c>
      <c r="SBN29" s="27"/>
      <c r="SBO29" s="29"/>
      <c r="SBP29" s="43"/>
      <c r="SBQ29" s="29" t="s">
        <v>635</v>
      </c>
      <c r="SBR29" s="27"/>
      <c r="SBS29" s="29"/>
      <c r="SBT29" s="43"/>
      <c r="SBU29" s="29" t="s">
        <v>635</v>
      </c>
      <c r="SBV29" s="27"/>
      <c r="SBW29" s="29"/>
      <c r="SBX29" s="43"/>
      <c r="SBY29" s="29" t="s">
        <v>635</v>
      </c>
      <c r="SBZ29" s="27"/>
      <c r="SCA29" s="29"/>
      <c r="SCB29" s="43"/>
      <c r="SCC29" s="29" t="s">
        <v>635</v>
      </c>
      <c r="SCD29" s="27"/>
      <c r="SCE29" s="29"/>
      <c r="SCF29" s="43"/>
      <c r="SCG29" s="29" t="s">
        <v>635</v>
      </c>
      <c r="SCH29" s="27"/>
      <c r="SCI29" s="29"/>
      <c r="SCJ29" s="43"/>
      <c r="SCK29" s="29" t="s">
        <v>635</v>
      </c>
      <c r="SCL29" s="27"/>
      <c r="SCM29" s="29"/>
      <c r="SCN29" s="43"/>
      <c r="SCO29" s="29" t="s">
        <v>635</v>
      </c>
      <c r="SCP29" s="27"/>
      <c r="SCQ29" s="29"/>
      <c r="SCR29" s="43"/>
      <c r="SCS29" s="29" t="s">
        <v>635</v>
      </c>
      <c r="SCT29" s="27"/>
      <c r="SCU29" s="29"/>
      <c r="SCV29" s="43"/>
      <c r="SCW29" s="29" t="s">
        <v>635</v>
      </c>
      <c r="SCX29" s="27"/>
      <c r="SCY29" s="29"/>
      <c r="SCZ29" s="43"/>
      <c r="SDA29" s="29" t="s">
        <v>635</v>
      </c>
      <c r="SDB29" s="27"/>
      <c r="SDC29" s="29"/>
      <c r="SDD29" s="43"/>
      <c r="SDE29" s="29" t="s">
        <v>635</v>
      </c>
      <c r="SDF29" s="27"/>
      <c r="SDG29" s="29"/>
      <c r="SDH29" s="43"/>
      <c r="SDI29" s="29" t="s">
        <v>635</v>
      </c>
      <c r="SDJ29" s="27"/>
      <c r="SDK29" s="29"/>
      <c r="SDL29" s="43"/>
      <c r="SDM29" s="29" t="s">
        <v>635</v>
      </c>
      <c r="SDN29" s="27"/>
      <c r="SDO29" s="29"/>
      <c r="SDP29" s="43"/>
      <c r="SDQ29" s="29" t="s">
        <v>635</v>
      </c>
      <c r="SDR29" s="27"/>
      <c r="SDS29" s="29"/>
      <c r="SDT29" s="43"/>
      <c r="SDU29" s="29" t="s">
        <v>635</v>
      </c>
      <c r="SDV29" s="27"/>
      <c r="SDW29" s="29"/>
      <c r="SDX29" s="43"/>
      <c r="SDY29" s="29" t="s">
        <v>635</v>
      </c>
      <c r="SDZ29" s="27"/>
      <c r="SEA29" s="29"/>
      <c r="SEB29" s="43"/>
      <c r="SEC29" s="29" t="s">
        <v>635</v>
      </c>
      <c r="SED29" s="27"/>
      <c r="SEE29" s="29"/>
      <c r="SEF29" s="43"/>
      <c r="SEG29" s="29" t="s">
        <v>635</v>
      </c>
      <c r="SEH29" s="27"/>
      <c r="SEI29" s="29"/>
      <c r="SEJ29" s="43"/>
      <c r="SEK29" s="29" t="s">
        <v>635</v>
      </c>
      <c r="SEL29" s="27"/>
      <c r="SEM29" s="29"/>
      <c r="SEN29" s="43"/>
      <c r="SEO29" s="29" t="s">
        <v>635</v>
      </c>
      <c r="SEP29" s="27"/>
      <c r="SEQ29" s="29"/>
      <c r="SER29" s="43"/>
      <c r="SES29" s="29" t="s">
        <v>635</v>
      </c>
      <c r="SET29" s="27"/>
      <c r="SEU29" s="29"/>
      <c r="SEV29" s="43"/>
      <c r="SEW29" s="29" t="s">
        <v>635</v>
      </c>
      <c r="SEX29" s="27"/>
      <c r="SEY29" s="29"/>
      <c r="SEZ29" s="43"/>
      <c r="SFA29" s="29" t="s">
        <v>635</v>
      </c>
      <c r="SFB29" s="27"/>
      <c r="SFC29" s="29"/>
      <c r="SFD29" s="43"/>
      <c r="SFE29" s="29" t="s">
        <v>635</v>
      </c>
      <c r="SFF29" s="27"/>
      <c r="SFG29" s="29"/>
      <c r="SFH29" s="43"/>
      <c r="SFI29" s="29" t="s">
        <v>635</v>
      </c>
      <c r="SFJ29" s="27"/>
      <c r="SFK29" s="29"/>
      <c r="SFL29" s="43"/>
      <c r="SFM29" s="29" t="s">
        <v>635</v>
      </c>
      <c r="SFN29" s="27"/>
      <c r="SFO29" s="29"/>
      <c r="SFP29" s="43"/>
      <c r="SFQ29" s="29" t="s">
        <v>635</v>
      </c>
      <c r="SFR29" s="27"/>
      <c r="SFS29" s="29"/>
      <c r="SFT29" s="43"/>
      <c r="SFU29" s="29" t="s">
        <v>635</v>
      </c>
      <c r="SFV29" s="27"/>
      <c r="SFW29" s="29"/>
      <c r="SFX29" s="43"/>
      <c r="SFY29" s="29" t="s">
        <v>635</v>
      </c>
      <c r="SFZ29" s="27"/>
      <c r="SGA29" s="29"/>
      <c r="SGB29" s="43"/>
      <c r="SGC29" s="29" t="s">
        <v>635</v>
      </c>
      <c r="SGD29" s="27"/>
      <c r="SGE29" s="29"/>
      <c r="SGF29" s="43"/>
      <c r="SGG29" s="29" t="s">
        <v>635</v>
      </c>
      <c r="SGH29" s="27"/>
      <c r="SGI29" s="29"/>
      <c r="SGJ29" s="43"/>
      <c r="SGK29" s="29" t="s">
        <v>635</v>
      </c>
      <c r="SGL29" s="27"/>
      <c r="SGM29" s="29"/>
      <c r="SGN29" s="43"/>
      <c r="SGO29" s="29" t="s">
        <v>635</v>
      </c>
      <c r="SGP29" s="27"/>
      <c r="SGQ29" s="29"/>
      <c r="SGR29" s="43"/>
      <c r="SGS29" s="29" t="s">
        <v>635</v>
      </c>
      <c r="SGT29" s="27"/>
      <c r="SGU29" s="29"/>
      <c r="SGV29" s="43"/>
      <c r="SGW29" s="29" t="s">
        <v>635</v>
      </c>
      <c r="SGX29" s="27"/>
      <c r="SGY29" s="29"/>
      <c r="SGZ29" s="43"/>
      <c r="SHA29" s="29" t="s">
        <v>635</v>
      </c>
      <c r="SHB29" s="27"/>
      <c r="SHC29" s="29"/>
      <c r="SHD29" s="43"/>
      <c r="SHE29" s="29" t="s">
        <v>635</v>
      </c>
      <c r="SHF29" s="27"/>
      <c r="SHG29" s="29"/>
      <c r="SHH29" s="43"/>
      <c r="SHI29" s="29" t="s">
        <v>635</v>
      </c>
      <c r="SHJ29" s="27"/>
      <c r="SHK29" s="29"/>
      <c r="SHL29" s="43"/>
      <c r="SHM29" s="29" t="s">
        <v>635</v>
      </c>
      <c r="SHN29" s="27"/>
      <c r="SHO29" s="29"/>
      <c r="SHP29" s="43"/>
      <c r="SHQ29" s="29" t="s">
        <v>635</v>
      </c>
      <c r="SHR29" s="27"/>
      <c r="SHS29" s="29"/>
      <c r="SHT29" s="43"/>
      <c r="SHU29" s="29" t="s">
        <v>635</v>
      </c>
      <c r="SHV29" s="27"/>
      <c r="SHW29" s="29"/>
      <c r="SHX29" s="43"/>
      <c r="SHY29" s="29" t="s">
        <v>635</v>
      </c>
      <c r="SHZ29" s="27"/>
      <c r="SIA29" s="29"/>
      <c r="SIB29" s="43"/>
      <c r="SIC29" s="29" t="s">
        <v>635</v>
      </c>
      <c r="SID29" s="27"/>
      <c r="SIE29" s="29"/>
      <c r="SIF29" s="43"/>
      <c r="SIG29" s="29" t="s">
        <v>635</v>
      </c>
      <c r="SIH29" s="27"/>
      <c r="SII29" s="29"/>
      <c r="SIJ29" s="43"/>
      <c r="SIK29" s="29" t="s">
        <v>635</v>
      </c>
      <c r="SIL29" s="27"/>
      <c r="SIM29" s="29"/>
      <c r="SIN29" s="43"/>
      <c r="SIO29" s="29" t="s">
        <v>635</v>
      </c>
      <c r="SIP29" s="27"/>
      <c r="SIQ29" s="29"/>
      <c r="SIR29" s="43"/>
      <c r="SIS29" s="29" t="s">
        <v>635</v>
      </c>
      <c r="SIT29" s="27"/>
      <c r="SIU29" s="29"/>
      <c r="SIV29" s="43"/>
      <c r="SIW29" s="29" t="s">
        <v>635</v>
      </c>
      <c r="SIX29" s="27"/>
      <c r="SIY29" s="29"/>
      <c r="SIZ29" s="43"/>
      <c r="SJA29" s="29" t="s">
        <v>635</v>
      </c>
      <c r="SJB29" s="27"/>
      <c r="SJC29" s="29"/>
      <c r="SJD29" s="43"/>
      <c r="SJE29" s="29" t="s">
        <v>635</v>
      </c>
      <c r="SJF29" s="27"/>
      <c r="SJG29" s="29"/>
      <c r="SJH29" s="43"/>
      <c r="SJI29" s="29" t="s">
        <v>635</v>
      </c>
      <c r="SJJ29" s="27"/>
      <c r="SJK29" s="29"/>
      <c r="SJL29" s="43"/>
      <c r="SJM29" s="29" t="s">
        <v>635</v>
      </c>
      <c r="SJN29" s="27"/>
      <c r="SJO29" s="29"/>
      <c r="SJP29" s="43"/>
      <c r="SJQ29" s="29" t="s">
        <v>635</v>
      </c>
      <c r="SJR29" s="27"/>
      <c r="SJS29" s="29"/>
      <c r="SJT29" s="43"/>
      <c r="SJU29" s="29" t="s">
        <v>635</v>
      </c>
      <c r="SJV29" s="27"/>
      <c r="SJW29" s="29"/>
      <c r="SJX29" s="43"/>
      <c r="SJY29" s="29" t="s">
        <v>635</v>
      </c>
      <c r="SJZ29" s="27"/>
      <c r="SKA29" s="29"/>
      <c r="SKB29" s="43"/>
      <c r="SKC29" s="29" t="s">
        <v>635</v>
      </c>
      <c r="SKD29" s="27"/>
      <c r="SKE29" s="29"/>
      <c r="SKF29" s="43"/>
      <c r="SKG29" s="29" t="s">
        <v>635</v>
      </c>
      <c r="SKH29" s="27"/>
      <c r="SKI29" s="29"/>
      <c r="SKJ29" s="43"/>
      <c r="SKK29" s="29" t="s">
        <v>635</v>
      </c>
      <c r="SKL29" s="27"/>
      <c r="SKM29" s="29"/>
      <c r="SKN29" s="43"/>
      <c r="SKO29" s="29" t="s">
        <v>635</v>
      </c>
      <c r="SKP29" s="27"/>
      <c r="SKQ29" s="29"/>
      <c r="SKR29" s="43"/>
      <c r="SKS29" s="29" t="s">
        <v>635</v>
      </c>
      <c r="SKT29" s="27"/>
      <c r="SKU29" s="29"/>
      <c r="SKV29" s="43"/>
      <c r="SKW29" s="29" t="s">
        <v>635</v>
      </c>
      <c r="SKX29" s="27"/>
      <c r="SKY29" s="29"/>
      <c r="SKZ29" s="43"/>
      <c r="SLA29" s="29" t="s">
        <v>635</v>
      </c>
      <c r="SLB29" s="27"/>
      <c r="SLC29" s="29"/>
      <c r="SLD29" s="43"/>
      <c r="SLE29" s="29" t="s">
        <v>635</v>
      </c>
      <c r="SLF29" s="27"/>
      <c r="SLG29" s="29"/>
      <c r="SLH29" s="43"/>
      <c r="SLI29" s="29" t="s">
        <v>635</v>
      </c>
      <c r="SLJ29" s="27"/>
      <c r="SLK29" s="29"/>
      <c r="SLL29" s="43"/>
      <c r="SLM29" s="29" t="s">
        <v>635</v>
      </c>
      <c r="SLN29" s="27"/>
      <c r="SLO29" s="29"/>
      <c r="SLP29" s="43"/>
      <c r="SLQ29" s="29" t="s">
        <v>635</v>
      </c>
      <c r="SLR29" s="27"/>
      <c r="SLS29" s="29"/>
      <c r="SLT29" s="43"/>
      <c r="SLU29" s="29" t="s">
        <v>635</v>
      </c>
      <c r="SLV29" s="27"/>
      <c r="SLW29" s="29"/>
      <c r="SLX29" s="43"/>
      <c r="SLY29" s="29" t="s">
        <v>635</v>
      </c>
      <c r="SLZ29" s="27"/>
      <c r="SMA29" s="29"/>
      <c r="SMB29" s="43"/>
      <c r="SMC29" s="29" t="s">
        <v>635</v>
      </c>
      <c r="SMD29" s="27"/>
      <c r="SME29" s="29"/>
      <c r="SMF29" s="43"/>
      <c r="SMG29" s="29" t="s">
        <v>635</v>
      </c>
      <c r="SMH29" s="27"/>
      <c r="SMI29" s="29"/>
      <c r="SMJ29" s="43"/>
      <c r="SMK29" s="29" t="s">
        <v>635</v>
      </c>
      <c r="SML29" s="27"/>
      <c r="SMM29" s="29"/>
      <c r="SMN29" s="43"/>
      <c r="SMO29" s="29" t="s">
        <v>635</v>
      </c>
      <c r="SMP29" s="27"/>
      <c r="SMQ29" s="29"/>
      <c r="SMR29" s="43"/>
      <c r="SMS29" s="29" t="s">
        <v>635</v>
      </c>
      <c r="SMT29" s="27"/>
      <c r="SMU29" s="29"/>
      <c r="SMV29" s="43"/>
      <c r="SMW29" s="29" t="s">
        <v>635</v>
      </c>
      <c r="SMX29" s="27"/>
      <c r="SMY29" s="29"/>
      <c r="SMZ29" s="43"/>
      <c r="SNA29" s="29" t="s">
        <v>635</v>
      </c>
      <c r="SNB29" s="27"/>
      <c r="SNC29" s="29"/>
      <c r="SND29" s="43"/>
      <c r="SNE29" s="29" t="s">
        <v>635</v>
      </c>
      <c r="SNF29" s="27"/>
      <c r="SNG29" s="29"/>
      <c r="SNH29" s="43"/>
      <c r="SNI29" s="29" t="s">
        <v>635</v>
      </c>
      <c r="SNJ29" s="27"/>
      <c r="SNK29" s="29"/>
      <c r="SNL29" s="43"/>
      <c r="SNM29" s="29" t="s">
        <v>635</v>
      </c>
      <c r="SNN29" s="27"/>
      <c r="SNO29" s="29"/>
      <c r="SNP29" s="43"/>
      <c r="SNQ29" s="29" t="s">
        <v>635</v>
      </c>
      <c r="SNR29" s="27"/>
      <c r="SNS29" s="29"/>
      <c r="SNT29" s="43"/>
      <c r="SNU29" s="29" t="s">
        <v>635</v>
      </c>
      <c r="SNV29" s="27"/>
      <c r="SNW29" s="29"/>
      <c r="SNX29" s="43"/>
      <c r="SNY29" s="29" t="s">
        <v>635</v>
      </c>
      <c r="SNZ29" s="27"/>
      <c r="SOA29" s="29"/>
      <c r="SOB29" s="43"/>
      <c r="SOC29" s="29" t="s">
        <v>635</v>
      </c>
      <c r="SOD29" s="27"/>
      <c r="SOE29" s="29"/>
      <c r="SOF29" s="43"/>
      <c r="SOG29" s="29" t="s">
        <v>635</v>
      </c>
      <c r="SOH29" s="27"/>
      <c r="SOI29" s="29"/>
      <c r="SOJ29" s="43"/>
      <c r="SOK29" s="29" t="s">
        <v>635</v>
      </c>
      <c r="SOL29" s="27"/>
      <c r="SOM29" s="29"/>
      <c r="SON29" s="43"/>
      <c r="SOO29" s="29" t="s">
        <v>635</v>
      </c>
      <c r="SOP29" s="27"/>
      <c r="SOQ29" s="29"/>
      <c r="SOR29" s="43"/>
      <c r="SOS29" s="29" t="s">
        <v>635</v>
      </c>
      <c r="SOT29" s="27"/>
      <c r="SOU29" s="29"/>
      <c r="SOV29" s="43"/>
      <c r="SOW29" s="29" t="s">
        <v>635</v>
      </c>
      <c r="SOX29" s="27"/>
      <c r="SOY29" s="29"/>
      <c r="SOZ29" s="43"/>
      <c r="SPA29" s="29" t="s">
        <v>635</v>
      </c>
      <c r="SPB29" s="27"/>
      <c r="SPC29" s="29"/>
      <c r="SPD29" s="43"/>
      <c r="SPE29" s="29" t="s">
        <v>635</v>
      </c>
      <c r="SPF29" s="27"/>
      <c r="SPG29" s="29"/>
      <c r="SPH29" s="43"/>
      <c r="SPI29" s="29" t="s">
        <v>635</v>
      </c>
      <c r="SPJ29" s="27"/>
      <c r="SPK29" s="29"/>
      <c r="SPL29" s="43"/>
      <c r="SPM29" s="29" t="s">
        <v>635</v>
      </c>
      <c r="SPN29" s="27"/>
      <c r="SPO29" s="29"/>
      <c r="SPP29" s="43"/>
      <c r="SPQ29" s="29" t="s">
        <v>635</v>
      </c>
      <c r="SPR29" s="27"/>
      <c r="SPS29" s="29"/>
      <c r="SPT29" s="43"/>
      <c r="SPU29" s="29" t="s">
        <v>635</v>
      </c>
      <c r="SPV29" s="27"/>
      <c r="SPW29" s="29"/>
      <c r="SPX29" s="43"/>
      <c r="SPY29" s="29" t="s">
        <v>635</v>
      </c>
      <c r="SPZ29" s="27"/>
      <c r="SQA29" s="29"/>
      <c r="SQB29" s="43"/>
      <c r="SQC29" s="29" t="s">
        <v>635</v>
      </c>
      <c r="SQD29" s="27"/>
      <c r="SQE29" s="29"/>
      <c r="SQF29" s="43"/>
      <c r="SQG29" s="29" t="s">
        <v>635</v>
      </c>
      <c r="SQH29" s="27"/>
      <c r="SQI29" s="29"/>
      <c r="SQJ29" s="43"/>
      <c r="SQK29" s="29" t="s">
        <v>635</v>
      </c>
      <c r="SQL29" s="27"/>
      <c r="SQM29" s="29"/>
      <c r="SQN29" s="43"/>
      <c r="SQO29" s="29" t="s">
        <v>635</v>
      </c>
      <c r="SQP29" s="27"/>
      <c r="SQQ29" s="29"/>
      <c r="SQR29" s="43"/>
      <c r="SQS29" s="29" t="s">
        <v>635</v>
      </c>
      <c r="SQT29" s="27"/>
      <c r="SQU29" s="29"/>
      <c r="SQV29" s="43"/>
      <c r="SQW29" s="29" t="s">
        <v>635</v>
      </c>
      <c r="SQX29" s="27"/>
      <c r="SQY29" s="29"/>
      <c r="SQZ29" s="43"/>
      <c r="SRA29" s="29" t="s">
        <v>635</v>
      </c>
      <c r="SRB29" s="27"/>
      <c r="SRC29" s="29"/>
      <c r="SRD29" s="43"/>
      <c r="SRE29" s="29" t="s">
        <v>635</v>
      </c>
      <c r="SRF29" s="27"/>
      <c r="SRG29" s="29"/>
      <c r="SRH29" s="43"/>
      <c r="SRI29" s="29" t="s">
        <v>635</v>
      </c>
      <c r="SRJ29" s="27"/>
      <c r="SRK29" s="29"/>
      <c r="SRL29" s="43"/>
      <c r="SRM29" s="29" t="s">
        <v>635</v>
      </c>
      <c r="SRN29" s="27"/>
      <c r="SRO29" s="29"/>
      <c r="SRP29" s="43"/>
      <c r="SRQ29" s="29" t="s">
        <v>635</v>
      </c>
      <c r="SRR29" s="27"/>
      <c r="SRS29" s="29"/>
      <c r="SRT29" s="43"/>
      <c r="SRU29" s="29" t="s">
        <v>635</v>
      </c>
      <c r="SRV29" s="27"/>
      <c r="SRW29" s="29"/>
      <c r="SRX29" s="43"/>
      <c r="SRY29" s="29" t="s">
        <v>635</v>
      </c>
      <c r="SRZ29" s="27"/>
      <c r="SSA29" s="29"/>
      <c r="SSB29" s="43"/>
      <c r="SSC29" s="29" t="s">
        <v>635</v>
      </c>
      <c r="SSD29" s="27"/>
      <c r="SSE29" s="29"/>
      <c r="SSF29" s="43"/>
      <c r="SSG29" s="29" t="s">
        <v>635</v>
      </c>
      <c r="SSH29" s="27"/>
      <c r="SSI29" s="29"/>
      <c r="SSJ29" s="43"/>
      <c r="SSK29" s="29" t="s">
        <v>635</v>
      </c>
      <c r="SSL29" s="27"/>
      <c r="SSM29" s="29"/>
      <c r="SSN29" s="43"/>
      <c r="SSO29" s="29" t="s">
        <v>635</v>
      </c>
      <c r="SSP29" s="27"/>
      <c r="SSQ29" s="29"/>
      <c r="SSR29" s="43"/>
      <c r="SSS29" s="29" t="s">
        <v>635</v>
      </c>
      <c r="SST29" s="27"/>
      <c r="SSU29" s="29"/>
      <c r="SSV29" s="43"/>
      <c r="SSW29" s="29" t="s">
        <v>635</v>
      </c>
      <c r="SSX29" s="27"/>
      <c r="SSY29" s="29"/>
      <c r="SSZ29" s="43"/>
      <c r="STA29" s="29" t="s">
        <v>635</v>
      </c>
      <c r="STB29" s="27"/>
      <c r="STC29" s="29"/>
      <c r="STD29" s="43"/>
      <c r="STE29" s="29" t="s">
        <v>635</v>
      </c>
      <c r="STF29" s="27"/>
      <c r="STG29" s="29"/>
      <c r="STH29" s="43"/>
      <c r="STI29" s="29" t="s">
        <v>635</v>
      </c>
      <c r="STJ29" s="27"/>
      <c r="STK29" s="29"/>
      <c r="STL29" s="43"/>
      <c r="STM29" s="29" t="s">
        <v>635</v>
      </c>
      <c r="STN29" s="27"/>
      <c r="STO29" s="29"/>
      <c r="STP29" s="43"/>
      <c r="STQ29" s="29" t="s">
        <v>635</v>
      </c>
      <c r="STR29" s="27"/>
      <c r="STS29" s="29"/>
      <c r="STT29" s="43"/>
      <c r="STU29" s="29" t="s">
        <v>635</v>
      </c>
      <c r="STV29" s="27"/>
      <c r="STW29" s="29"/>
      <c r="STX29" s="43"/>
      <c r="STY29" s="29" t="s">
        <v>635</v>
      </c>
      <c r="STZ29" s="27"/>
      <c r="SUA29" s="29"/>
      <c r="SUB29" s="43"/>
      <c r="SUC29" s="29" t="s">
        <v>635</v>
      </c>
      <c r="SUD29" s="27"/>
      <c r="SUE29" s="29"/>
      <c r="SUF29" s="43"/>
      <c r="SUG29" s="29" t="s">
        <v>635</v>
      </c>
      <c r="SUH29" s="27"/>
      <c r="SUI29" s="29"/>
      <c r="SUJ29" s="43"/>
      <c r="SUK29" s="29" t="s">
        <v>635</v>
      </c>
      <c r="SUL29" s="27"/>
      <c r="SUM29" s="29"/>
      <c r="SUN29" s="43"/>
      <c r="SUO29" s="29" t="s">
        <v>635</v>
      </c>
      <c r="SUP29" s="27"/>
      <c r="SUQ29" s="29"/>
      <c r="SUR29" s="43"/>
      <c r="SUS29" s="29" t="s">
        <v>635</v>
      </c>
      <c r="SUT29" s="27"/>
      <c r="SUU29" s="29"/>
      <c r="SUV29" s="43"/>
      <c r="SUW29" s="29" t="s">
        <v>635</v>
      </c>
      <c r="SUX29" s="27"/>
      <c r="SUY29" s="29"/>
      <c r="SUZ29" s="43"/>
      <c r="SVA29" s="29" t="s">
        <v>635</v>
      </c>
      <c r="SVB29" s="27"/>
      <c r="SVC29" s="29"/>
      <c r="SVD29" s="43"/>
      <c r="SVE29" s="29" t="s">
        <v>635</v>
      </c>
      <c r="SVF29" s="27"/>
      <c r="SVG29" s="29"/>
      <c r="SVH29" s="43"/>
      <c r="SVI29" s="29" t="s">
        <v>635</v>
      </c>
      <c r="SVJ29" s="27"/>
      <c r="SVK29" s="29"/>
      <c r="SVL29" s="43"/>
      <c r="SVM29" s="29" t="s">
        <v>635</v>
      </c>
      <c r="SVN29" s="27"/>
      <c r="SVO29" s="29"/>
      <c r="SVP29" s="43"/>
      <c r="SVQ29" s="29" t="s">
        <v>635</v>
      </c>
      <c r="SVR29" s="27"/>
      <c r="SVS29" s="29"/>
      <c r="SVT29" s="43"/>
      <c r="SVU29" s="29" t="s">
        <v>635</v>
      </c>
      <c r="SVV29" s="27"/>
      <c r="SVW29" s="29"/>
      <c r="SVX29" s="43"/>
      <c r="SVY29" s="29" t="s">
        <v>635</v>
      </c>
      <c r="SVZ29" s="27"/>
      <c r="SWA29" s="29"/>
      <c r="SWB29" s="43"/>
      <c r="SWC29" s="29" t="s">
        <v>635</v>
      </c>
      <c r="SWD29" s="27"/>
      <c r="SWE29" s="29"/>
      <c r="SWF29" s="43"/>
      <c r="SWG29" s="29" t="s">
        <v>635</v>
      </c>
      <c r="SWH29" s="27"/>
      <c r="SWI29" s="29"/>
      <c r="SWJ29" s="43"/>
      <c r="SWK29" s="29" t="s">
        <v>635</v>
      </c>
      <c r="SWL29" s="27"/>
      <c r="SWM29" s="29"/>
      <c r="SWN29" s="43"/>
      <c r="SWO29" s="29" t="s">
        <v>635</v>
      </c>
      <c r="SWP29" s="27"/>
      <c r="SWQ29" s="29"/>
      <c r="SWR29" s="43"/>
      <c r="SWS29" s="29" t="s">
        <v>635</v>
      </c>
      <c r="SWT29" s="27"/>
      <c r="SWU29" s="29"/>
      <c r="SWV29" s="43"/>
      <c r="SWW29" s="29" t="s">
        <v>635</v>
      </c>
      <c r="SWX29" s="27"/>
      <c r="SWY29" s="29"/>
      <c r="SWZ29" s="43"/>
      <c r="SXA29" s="29" t="s">
        <v>635</v>
      </c>
      <c r="SXB29" s="27"/>
      <c r="SXC29" s="29"/>
      <c r="SXD29" s="43"/>
      <c r="SXE29" s="29" t="s">
        <v>635</v>
      </c>
      <c r="SXF29" s="27"/>
      <c r="SXG29" s="29"/>
      <c r="SXH29" s="43"/>
      <c r="SXI29" s="29" t="s">
        <v>635</v>
      </c>
      <c r="SXJ29" s="27"/>
      <c r="SXK29" s="29"/>
      <c r="SXL29" s="43"/>
      <c r="SXM29" s="29" t="s">
        <v>635</v>
      </c>
      <c r="SXN29" s="27"/>
      <c r="SXO29" s="29"/>
      <c r="SXP29" s="43"/>
      <c r="SXQ29" s="29" t="s">
        <v>635</v>
      </c>
      <c r="SXR29" s="27"/>
      <c r="SXS29" s="29"/>
      <c r="SXT29" s="43"/>
      <c r="SXU29" s="29" t="s">
        <v>635</v>
      </c>
      <c r="SXV29" s="27"/>
      <c r="SXW29" s="29"/>
      <c r="SXX29" s="43"/>
      <c r="SXY29" s="29" t="s">
        <v>635</v>
      </c>
      <c r="SXZ29" s="27"/>
      <c r="SYA29" s="29"/>
      <c r="SYB29" s="43"/>
      <c r="SYC29" s="29" t="s">
        <v>635</v>
      </c>
      <c r="SYD29" s="27"/>
      <c r="SYE29" s="29"/>
      <c r="SYF29" s="43"/>
      <c r="SYG29" s="29" t="s">
        <v>635</v>
      </c>
      <c r="SYH29" s="27"/>
      <c r="SYI29" s="29"/>
      <c r="SYJ29" s="43"/>
      <c r="SYK29" s="29" t="s">
        <v>635</v>
      </c>
      <c r="SYL29" s="27"/>
      <c r="SYM29" s="29"/>
      <c r="SYN29" s="43"/>
      <c r="SYO29" s="29" t="s">
        <v>635</v>
      </c>
      <c r="SYP29" s="27"/>
      <c r="SYQ29" s="29"/>
      <c r="SYR29" s="43"/>
      <c r="SYS29" s="29" t="s">
        <v>635</v>
      </c>
      <c r="SYT29" s="27"/>
      <c r="SYU29" s="29"/>
      <c r="SYV29" s="43"/>
      <c r="SYW29" s="29" t="s">
        <v>635</v>
      </c>
      <c r="SYX29" s="27"/>
      <c r="SYY29" s="29"/>
      <c r="SYZ29" s="43"/>
      <c r="SZA29" s="29" t="s">
        <v>635</v>
      </c>
      <c r="SZB29" s="27"/>
      <c r="SZC29" s="29"/>
      <c r="SZD29" s="43"/>
      <c r="SZE29" s="29" t="s">
        <v>635</v>
      </c>
      <c r="SZF29" s="27"/>
      <c r="SZG29" s="29"/>
      <c r="SZH29" s="43"/>
      <c r="SZI29" s="29" t="s">
        <v>635</v>
      </c>
      <c r="SZJ29" s="27"/>
      <c r="SZK29" s="29"/>
      <c r="SZL29" s="43"/>
      <c r="SZM29" s="29" t="s">
        <v>635</v>
      </c>
      <c r="SZN29" s="27"/>
      <c r="SZO29" s="29"/>
      <c r="SZP29" s="43"/>
      <c r="SZQ29" s="29" t="s">
        <v>635</v>
      </c>
      <c r="SZR29" s="27"/>
      <c r="SZS29" s="29"/>
      <c r="SZT29" s="43"/>
      <c r="SZU29" s="29" t="s">
        <v>635</v>
      </c>
      <c r="SZV29" s="27"/>
      <c r="SZW29" s="29"/>
      <c r="SZX29" s="43"/>
      <c r="SZY29" s="29" t="s">
        <v>635</v>
      </c>
      <c r="SZZ29" s="27"/>
      <c r="TAA29" s="29"/>
      <c r="TAB29" s="43"/>
      <c r="TAC29" s="29" t="s">
        <v>635</v>
      </c>
      <c r="TAD29" s="27"/>
      <c r="TAE29" s="29"/>
      <c r="TAF29" s="43"/>
      <c r="TAG29" s="29" t="s">
        <v>635</v>
      </c>
      <c r="TAH29" s="27"/>
      <c r="TAI29" s="29"/>
      <c r="TAJ29" s="43"/>
      <c r="TAK29" s="29" t="s">
        <v>635</v>
      </c>
      <c r="TAL29" s="27"/>
      <c r="TAM29" s="29"/>
      <c r="TAN29" s="43"/>
      <c r="TAO29" s="29" t="s">
        <v>635</v>
      </c>
      <c r="TAP29" s="27"/>
      <c r="TAQ29" s="29"/>
      <c r="TAR29" s="43"/>
      <c r="TAS29" s="29" t="s">
        <v>635</v>
      </c>
      <c r="TAT29" s="27"/>
      <c r="TAU29" s="29"/>
      <c r="TAV29" s="43"/>
      <c r="TAW29" s="29" t="s">
        <v>635</v>
      </c>
      <c r="TAX29" s="27"/>
      <c r="TAY29" s="29"/>
      <c r="TAZ29" s="43"/>
      <c r="TBA29" s="29" t="s">
        <v>635</v>
      </c>
      <c r="TBB29" s="27"/>
      <c r="TBC29" s="29"/>
      <c r="TBD29" s="43"/>
      <c r="TBE29" s="29" t="s">
        <v>635</v>
      </c>
      <c r="TBF29" s="27"/>
      <c r="TBG29" s="29"/>
      <c r="TBH29" s="43"/>
      <c r="TBI29" s="29" t="s">
        <v>635</v>
      </c>
      <c r="TBJ29" s="27"/>
      <c r="TBK29" s="29"/>
      <c r="TBL29" s="43"/>
      <c r="TBM29" s="29" t="s">
        <v>635</v>
      </c>
      <c r="TBN29" s="27"/>
      <c r="TBO29" s="29"/>
      <c r="TBP29" s="43"/>
      <c r="TBQ29" s="29" t="s">
        <v>635</v>
      </c>
      <c r="TBR29" s="27"/>
      <c r="TBS29" s="29"/>
      <c r="TBT29" s="43"/>
      <c r="TBU29" s="29" t="s">
        <v>635</v>
      </c>
      <c r="TBV29" s="27"/>
      <c r="TBW29" s="29"/>
      <c r="TBX29" s="43"/>
      <c r="TBY29" s="29" t="s">
        <v>635</v>
      </c>
      <c r="TBZ29" s="27"/>
      <c r="TCA29" s="29"/>
      <c r="TCB29" s="43"/>
      <c r="TCC29" s="29" t="s">
        <v>635</v>
      </c>
      <c r="TCD29" s="27"/>
      <c r="TCE29" s="29"/>
      <c r="TCF29" s="43"/>
      <c r="TCG29" s="29" t="s">
        <v>635</v>
      </c>
      <c r="TCH29" s="27"/>
      <c r="TCI29" s="29"/>
      <c r="TCJ29" s="43"/>
      <c r="TCK29" s="29" t="s">
        <v>635</v>
      </c>
      <c r="TCL29" s="27"/>
      <c r="TCM29" s="29"/>
      <c r="TCN29" s="43"/>
      <c r="TCO29" s="29" t="s">
        <v>635</v>
      </c>
      <c r="TCP29" s="27"/>
      <c r="TCQ29" s="29"/>
      <c r="TCR29" s="43"/>
      <c r="TCS29" s="29" t="s">
        <v>635</v>
      </c>
      <c r="TCT29" s="27"/>
      <c r="TCU29" s="29"/>
      <c r="TCV29" s="43"/>
      <c r="TCW29" s="29" t="s">
        <v>635</v>
      </c>
      <c r="TCX29" s="27"/>
      <c r="TCY29" s="29"/>
      <c r="TCZ29" s="43"/>
      <c r="TDA29" s="29" t="s">
        <v>635</v>
      </c>
      <c r="TDB29" s="27"/>
      <c r="TDC29" s="29"/>
      <c r="TDD29" s="43"/>
      <c r="TDE29" s="29" t="s">
        <v>635</v>
      </c>
      <c r="TDF29" s="27"/>
      <c r="TDG29" s="29"/>
      <c r="TDH29" s="43"/>
      <c r="TDI29" s="29" t="s">
        <v>635</v>
      </c>
      <c r="TDJ29" s="27"/>
      <c r="TDK29" s="29"/>
      <c r="TDL29" s="43"/>
      <c r="TDM29" s="29" t="s">
        <v>635</v>
      </c>
      <c r="TDN29" s="27"/>
      <c r="TDO29" s="29"/>
      <c r="TDP29" s="43"/>
      <c r="TDQ29" s="29" t="s">
        <v>635</v>
      </c>
      <c r="TDR29" s="27"/>
      <c r="TDS29" s="29"/>
      <c r="TDT29" s="43"/>
      <c r="TDU29" s="29" t="s">
        <v>635</v>
      </c>
      <c r="TDV29" s="27"/>
      <c r="TDW29" s="29"/>
      <c r="TDX29" s="43"/>
      <c r="TDY29" s="29" t="s">
        <v>635</v>
      </c>
      <c r="TDZ29" s="27"/>
      <c r="TEA29" s="29"/>
      <c r="TEB29" s="43"/>
      <c r="TEC29" s="29" t="s">
        <v>635</v>
      </c>
      <c r="TED29" s="27"/>
      <c r="TEE29" s="29"/>
      <c r="TEF29" s="43"/>
      <c r="TEG29" s="29" t="s">
        <v>635</v>
      </c>
      <c r="TEH29" s="27"/>
      <c r="TEI29" s="29"/>
      <c r="TEJ29" s="43"/>
      <c r="TEK29" s="29" t="s">
        <v>635</v>
      </c>
      <c r="TEL29" s="27"/>
      <c r="TEM29" s="29"/>
      <c r="TEN29" s="43"/>
      <c r="TEO29" s="29" t="s">
        <v>635</v>
      </c>
      <c r="TEP29" s="27"/>
      <c r="TEQ29" s="29"/>
      <c r="TER29" s="43"/>
      <c r="TES29" s="29" t="s">
        <v>635</v>
      </c>
      <c r="TET29" s="27"/>
      <c r="TEU29" s="29"/>
      <c r="TEV29" s="43"/>
      <c r="TEW29" s="29" t="s">
        <v>635</v>
      </c>
      <c r="TEX29" s="27"/>
      <c r="TEY29" s="29"/>
      <c r="TEZ29" s="43"/>
      <c r="TFA29" s="29" t="s">
        <v>635</v>
      </c>
      <c r="TFB29" s="27"/>
      <c r="TFC29" s="29"/>
      <c r="TFD29" s="43"/>
      <c r="TFE29" s="29" t="s">
        <v>635</v>
      </c>
      <c r="TFF29" s="27"/>
      <c r="TFG29" s="29"/>
      <c r="TFH29" s="43"/>
      <c r="TFI29" s="29" t="s">
        <v>635</v>
      </c>
      <c r="TFJ29" s="27"/>
      <c r="TFK29" s="29"/>
      <c r="TFL29" s="43"/>
      <c r="TFM29" s="29" t="s">
        <v>635</v>
      </c>
      <c r="TFN29" s="27"/>
      <c r="TFO29" s="29"/>
      <c r="TFP29" s="43"/>
      <c r="TFQ29" s="29" t="s">
        <v>635</v>
      </c>
      <c r="TFR29" s="27"/>
      <c r="TFS29" s="29"/>
      <c r="TFT29" s="43"/>
      <c r="TFU29" s="29" t="s">
        <v>635</v>
      </c>
      <c r="TFV29" s="27"/>
      <c r="TFW29" s="29"/>
      <c r="TFX29" s="43"/>
      <c r="TFY29" s="29" t="s">
        <v>635</v>
      </c>
      <c r="TFZ29" s="27"/>
      <c r="TGA29" s="29"/>
      <c r="TGB29" s="43"/>
      <c r="TGC29" s="29" t="s">
        <v>635</v>
      </c>
      <c r="TGD29" s="27"/>
      <c r="TGE29" s="29"/>
      <c r="TGF29" s="43"/>
      <c r="TGG29" s="29" t="s">
        <v>635</v>
      </c>
      <c r="TGH29" s="27"/>
      <c r="TGI29" s="29"/>
      <c r="TGJ29" s="43"/>
      <c r="TGK29" s="29" t="s">
        <v>635</v>
      </c>
      <c r="TGL29" s="27"/>
      <c r="TGM29" s="29"/>
      <c r="TGN29" s="43"/>
      <c r="TGO29" s="29" t="s">
        <v>635</v>
      </c>
      <c r="TGP29" s="27"/>
      <c r="TGQ29" s="29"/>
      <c r="TGR29" s="43"/>
      <c r="TGS29" s="29" t="s">
        <v>635</v>
      </c>
      <c r="TGT29" s="27"/>
      <c r="TGU29" s="29"/>
      <c r="TGV29" s="43"/>
      <c r="TGW29" s="29" t="s">
        <v>635</v>
      </c>
      <c r="TGX29" s="27"/>
      <c r="TGY29" s="29"/>
      <c r="TGZ29" s="43"/>
      <c r="THA29" s="29" t="s">
        <v>635</v>
      </c>
      <c r="THB29" s="27"/>
      <c r="THC29" s="29"/>
      <c r="THD29" s="43"/>
      <c r="THE29" s="29" t="s">
        <v>635</v>
      </c>
      <c r="THF29" s="27"/>
      <c r="THG29" s="29"/>
      <c r="THH29" s="43"/>
      <c r="THI29" s="29" t="s">
        <v>635</v>
      </c>
      <c r="THJ29" s="27"/>
      <c r="THK29" s="29"/>
      <c r="THL29" s="43"/>
      <c r="THM29" s="29" t="s">
        <v>635</v>
      </c>
      <c r="THN29" s="27"/>
      <c r="THO29" s="29"/>
      <c r="THP29" s="43"/>
      <c r="THQ29" s="29" t="s">
        <v>635</v>
      </c>
      <c r="THR29" s="27"/>
      <c r="THS29" s="29"/>
      <c r="THT29" s="43"/>
      <c r="THU29" s="29" t="s">
        <v>635</v>
      </c>
      <c r="THV29" s="27"/>
      <c r="THW29" s="29"/>
      <c r="THX29" s="43"/>
      <c r="THY29" s="29" t="s">
        <v>635</v>
      </c>
      <c r="THZ29" s="27"/>
      <c r="TIA29" s="29"/>
      <c r="TIB29" s="43"/>
      <c r="TIC29" s="29" t="s">
        <v>635</v>
      </c>
      <c r="TID29" s="27"/>
      <c r="TIE29" s="29"/>
      <c r="TIF29" s="43"/>
      <c r="TIG29" s="29" t="s">
        <v>635</v>
      </c>
      <c r="TIH29" s="27"/>
      <c r="TII29" s="29"/>
      <c r="TIJ29" s="43"/>
      <c r="TIK29" s="29" t="s">
        <v>635</v>
      </c>
      <c r="TIL29" s="27"/>
      <c r="TIM29" s="29"/>
      <c r="TIN29" s="43"/>
      <c r="TIO29" s="29" t="s">
        <v>635</v>
      </c>
      <c r="TIP29" s="27"/>
      <c r="TIQ29" s="29"/>
      <c r="TIR29" s="43"/>
      <c r="TIS29" s="29" t="s">
        <v>635</v>
      </c>
      <c r="TIT29" s="27"/>
      <c r="TIU29" s="29"/>
      <c r="TIV29" s="43"/>
      <c r="TIW29" s="29" t="s">
        <v>635</v>
      </c>
      <c r="TIX29" s="27"/>
      <c r="TIY29" s="29"/>
      <c r="TIZ29" s="43"/>
      <c r="TJA29" s="29" t="s">
        <v>635</v>
      </c>
      <c r="TJB29" s="27"/>
      <c r="TJC29" s="29"/>
      <c r="TJD29" s="43"/>
      <c r="TJE29" s="29" t="s">
        <v>635</v>
      </c>
      <c r="TJF29" s="27"/>
      <c r="TJG29" s="29"/>
      <c r="TJH29" s="43"/>
      <c r="TJI29" s="29" t="s">
        <v>635</v>
      </c>
      <c r="TJJ29" s="27"/>
      <c r="TJK29" s="29"/>
      <c r="TJL29" s="43"/>
      <c r="TJM29" s="29" t="s">
        <v>635</v>
      </c>
      <c r="TJN29" s="27"/>
      <c r="TJO29" s="29"/>
      <c r="TJP29" s="43"/>
      <c r="TJQ29" s="29" t="s">
        <v>635</v>
      </c>
      <c r="TJR29" s="27"/>
      <c r="TJS29" s="29"/>
      <c r="TJT29" s="43"/>
      <c r="TJU29" s="29" t="s">
        <v>635</v>
      </c>
      <c r="TJV29" s="27"/>
      <c r="TJW29" s="29"/>
      <c r="TJX29" s="43"/>
      <c r="TJY29" s="29" t="s">
        <v>635</v>
      </c>
      <c r="TJZ29" s="27"/>
      <c r="TKA29" s="29"/>
      <c r="TKB29" s="43"/>
      <c r="TKC29" s="29" t="s">
        <v>635</v>
      </c>
      <c r="TKD29" s="27"/>
      <c r="TKE29" s="29"/>
      <c r="TKF29" s="43"/>
      <c r="TKG29" s="29" t="s">
        <v>635</v>
      </c>
      <c r="TKH29" s="27"/>
      <c r="TKI29" s="29"/>
      <c r="TKJ29" s="43"/>
      <c r="TKK29" s="29" t="s">
        <v>635</v>
      </c>
      <c r="TKL29" s="27"/>
      <c r="TKM29" s="29"/>
      <c r="TKN29" s="43"/>
      <c r="TKO29" s="29" t="s">
        <v>635</v>
      </c>
      <c r="TKP29" s="27"/>
      <c r="TKQ29" s="29"/>
      <c r="TKR29" s="43"/>
      <c r="TKS29" s="29" t="s">
        <v>635</v>
      </c>
      <c r="TKT29" s="27"/>
      <c r="TKU29" s="29"/>
      <c r="TKV29" s="43"/>
      <c r="TKW29" s="29" t="s">
        <v>635</v>
      </c>
      <c r="TKX29" s="27"/>
      <c r="TKY29" s="29"/>
      <c r="TKZ29" s="43"/>
      <c r="TLA29" s="29" t="s">
        <v>635</v>
      </c>
      <c r="TLB29" s="27"/>
      <c r="TLC29" s="29"/>
      <c r="TLD29" s="43"/>
      <c r="TLE29" s="29" t="s">
        <v>635</v>
      </c>
      <c r="TLF29" s="27"/>
      <c r="TLG29" s="29"/>
      <c r="TLH29" s="43"/>
      <c r="TLI29" s="29" t="s">
        <v>635</v>
      </c>
      <c r="TLJ29" s="27"/>
      <c r="TLK29" s="29"/>
      <c r="TLL29" s="43"/>
      <c r="TLM29" s="29" t="s">
        <v>635</v>
      </c>
      <c r="TLN29" s="27"/>
      <c r="TLO29" s="29"/>
      <c r="TLP29" s="43"/>
      <c r="TLQ29" s="29" t="s">
        <v>635</v>
      </c>
      <c r="TLR29" s="27"/>
      <c r="TLS29" s="29"/>
      <c r="TLT29" s="43"/>
      <c r="TLU29" s="29" t="s">
        <v>635</v>
      </c>
      <c r="TLV29" s="27"/>
      <c r="TLW29" s="29"/>
      <c r="TLX29" s="43"/>
      <c r="TLY29" s="29" t="s">
        <v>635</v>
      </c>
      <c r="TLZ29" s="27"/>
      <c r="TMA29" s="29"/>
      <c r="TMB29" s="43"/>
      <c r="TMC29" s="29" t="s">
        <v>635</v>
      </c>
      <c r="TMD29" s="27"/>
      <c r="TME29" s="29"/>
      <c r="TMF29" s="43"/>
      <c r="TMG29" s="29" t="s">
        <v>635</v>
      </c>
      <c r="TMH29" s="27"/>
      <c r="TMI29" s="29"/>
      <c r="TMJ29" s="43"/>
      <c r="TMK29" s="29" t="s">
        <v>635</v>
      </c>
      <c r="TML29" s="27"/>
      <c r="TMM29" s="29"/>
      <c r="TMN29" s="43"/>
      <c r="TMO29" s="29" t="s">
        <v>635</v>
      </c>
      <c r="TMP29" s="27"/>
      <c r="TMQ29" s="29"/>
      <c r="TMR29" s="43"/>
      <c r="TMS29" s="29" t="s">
        <v>635</v>
      </c>
      <c r="TMT29" s="27"/>
      <c r="TMU29" s="29"/>
      <c r="TMV29" s="43"/>
      <c r="TMW29" s="29" t="s">
        <v>635</v>
      </c>
      <c r="TMX29" s="27"/>
      <c r="TMY29" s="29"/>
      <c r="TMZ29" s="43"/>
      <c r="TNA29" s="29" t="s">
        <v>635</v>
      </c>
      <c r="TNB29" s="27"/>
      <c r="TNC29" s="29"/>
      <c r="TND29" s="43"/>
      <c r="TNE29" s="29" t="s">
        <v>635</v>
      </c>
      <c r="TNF29" s="27"/>
      <c r="TNG29" s="29"/>
      <c r="TNH29" s="43"/>
      <c r="TNI29" s="29" t="s">
        <v>635</v>
      </c>
      <c r="TNJ29" s="27"/>
      <c r="TNK29" s="29"/>
      <c r="TNL29" s="43"/>
      <c r="TNM29" s="29" t="s">
        <v>635</v>
      </c>
      <c r="TNN29" s="27"/>
      <c r="TNO29" s="29"/>
      <c r="TNP29" s="43"/>
      <c r="TNQ29" s="29" t="s">
        <v>635</v>
      </c>
      <c r="TNR29" s="27"/>
      <c r="TNS29" s="29"/>
      <c r="TNT29" s="43"/>
      <c r="TNU29" s="29" t="s">
        <v>635</v>
      </c>
      <c r="TNV29" s="27"/>
      <c r="TNW29" s="29"/>
      <c r="TNX29" s="43"/>
      <c r="TNY29" s="29" t="s">
        <v>635</v>
      </c>
      <c r="TNZ29" s="27"/>
      <c r="TOA29" s="29"/>
      <c r="TOB29" s="43"/>
      <c r="TOC29" s="29" t="s">
        <v>635</v>
      </c>
      <c r="TOD29" s="27"/>
      <c r="TOE29" s="29"/>
      <c r="TOF29" s="43"/>
      <c r="TOG29" s="29" t="s">
        <v>635</v>
      </c>
      <c r="TOH29" s="27"/>
      <c r="TOI29" s="29"/>
      <c r="TOJ29" s="43"/>
      <c r="TOK29" s="29" t="s">
        <v>635</v>
      </c>
      <c r="TOL29" s="27"/>
      <c r="TOM29" s="29"/>
      <c r="TON29" s="43"/>
      <c r="TOO29" s="29" t="s">
        <v>635</v>
      </c>
      <c r="TOP29" s="27"/>
      <c r="TOQ29" s="29"/>
      <c r="TOR29" s="43"/>
      <c r="TOS29" s="29" t="s">
        <v>635</v>
      </c>
      <c r="TOT29" s="27"/>
      <c r="TOU29" s="29"/>
      <c r="TOV29" s="43"/>
      <c r="TOW29" s="29" t="s">
        <v>635</v>
      </c>
      <c r="TOX29" s="27"/>
      <c r="TOY29" s="29"/>
      <c r="TOZ29" s="43"/>
      <c r="TPA29" s="29" t="s">
        <v>635</v>
      </c>
      <c r="TPB29" s="27"/>
      <c r="TPC29" s="29"/>
      <c r="TPD29" s="43"/>
      <c r="TPE29" s="29" t="s">
        <v>635</v>
      </c>
      <c r="TPF29" s="27"/>
      <c r="TPG29" s="29"/>
      <c r="TPH29" s="43"/>
      <c r="TPI29" s="29" t="s">
        <v>635</v>
      </c>
      <c r="TPJ29" s="27"/>
      <c r="TPK29" s="29"/>
      <c r="TPL29" s="43"/>
      <c r="TPM29" s="29" t="s">
        <v>635</v>
      </c>
      <c r="TPN29" s="27"/>
      <c r="TPO29" s="29"/>
      <c r="TPP29" s="43"/>
      <c r="TPQ29" s="29" t="s">
        <v>635</v>
      </c>
      <c r="TPR29" s="27"/>
      <c r="TPS29" s="29"/>
      <c r="TPT29" s="43"/>
      <c r="TPU29" s="29" t="s">
        <v>635</v>
      </c>
      <c r="TPV29" s="27"/>
      <c r="TPW29" s="29"/>
      <c r="TPX29" s="43"/>
      <c r="TPY29" s="29" t="s">
        <v>635</v>
      </c>
      <c r="TPZ29" s="27"/>
      <c r="TQA29" s="29"/>
      <c r="TQB29" s="43"/>
      <c r="TQC29" s="29" t="s">
        <v>635</v>
      </c>
      <c r="TQD29" s="27"/>
      <c r="TQE29" s="29"/>
      <c r="TQF29" s="43"/>
      <c r="TQG29" s="29" t="s">
        <v>635</v>
      </c>
      <c r="TQH29" s="27"/>
      <c r="TQI29" s="29"/>
      <c r="TQJ29" s="43"/>
      <c r="TQK29" s="29" t="s">
        <v>635</v>
      </c>
      <c r="TQL29" s="27"/>
      <c r="TQM29" s="29"/>
      <c r="TQN29" s="43"/>
      <c r="TQO29" s="29" t="s">
        <v>635</v>
      </c>
      <c r="TQP29" s="27"/>
      <c r="TQQ29" s="29"/>
      <c r="TQR29" s="43"/>
      <c r="TQS29" s="29" t="s">
        <v>635</v>
      </c>
      <c r="TQT29" s="27"/>
      <c r="TQU29" s="29"/>
      <c r="TQV29" s="43"/>
      <c r="TQW29" s="29" t="s">
        <v>635</v>
      </c>
      <c r="TQX29" s="27"/>
      <c r="TQY29" s="29"/>
      <c r="TQZ29" s="43"/>
      <c r="TRA29" s="29" t="s">
        <v>635</v>
      </c>
      <c r="TRB29" s="27"/>
      <c r="TRC29" s="29"/>
      <c r="TRD29" s="43"/>
      <c r="TRE29" s="29" t="s">
        <v>635</v>
      </c>
      <c r="TRF29" s="27"/>
      <c r="TRG29" s="29"/>
      <c r="TRH29" s="43"/>
      <c r="TRI29" s="29" t="s">
        <v>635</v>
      </c>
      <c r="TRJ29" s="27"/>
      <c r="TRK29" s="29"/>
      <c r="TRL29" s="43"/>
      <c r="TRM29" s="29" t="s">
        <v>635</v>
      </c>
      <c r="TRN29" s="27"/>
      <c r="TRO29" s="29"/>
      <c r="TRP29" s="43"/>
      <c r="TRQ29" s="29" t="s">
        <v>635</v>
      </c>
      <c r="TRR29" s="27"/>
      <c r="TRS29" s="29"/>
      <c r="TRT29" s="43"/>
      <c r="TRU29" s="29" t="s">
        <v>635</v>
      </c>
      <c r="TRV29" s="27"/>
      <c r="TRW29" s="29"/>
      <c r="TRX29" s="43"/>
      <c r="TRY29" s="29" t="s">
        <v>635</v>
      </c>
      <c r="TRZ29" s="27"/>
      <c r="TSA29" s="29"/>
      <c r="TSB29" s="43"/>
      <c r="TSC29" s="29" t="s">
        <v>635</v>
      </c>
      <c r="TSD29" s="27"/>
      <c r="TSE29" s="29"/>
      <c r="TSF29" s="43"/>
      <c r="TSG29" s="29" t="s">
        <v>635</v>
      </c>
      <c r="TSH29" s="27"/>
      <c r="TSI29" s="29"/>
      <c r="TSJ29" s="43"/>
      <c r="TSK29" s="29" t="s">
        <v>635</v>
      </c>
      <c r="TSL29" s="27"/>
      <c r="TSM29" s="29"/>
      <c r="TSN29" s="43"/>
      <c r="TSO29" s="29" t="s">
        <v>635</v>
      </c>
      <c r="TSP29" s="27"/>
      <c r="TSQ29" s="29"/>
      <c r="TSR29" s="43"/>
      <c r="TSS29" s="29" t="s">
        <v>635</v>
      </c>
      <c r="TST29" s="27"/>
      <c r="TSU29" s="29"/>
      <c r="TSV29" s="43"/>
      <c r="TSW29" s="29" t="s">
        <v>635</v>
      </c>
      <c r="TSX29" s="27"/>
      <c r="TSY29" s="29"/>
      <c r="TSZ29" s="43"/>
      <c r="TTA29" s="29" t="s">
        <v>635</v>
      </c>
      <c r="TTB29" s="27"/>
      <c r="TTC29" s="29"/>
      <c r="TTD29" s="43"/>
      <c r="TTE29" s="29" t="s">
        <v>635</v>
      </c>
      <c r="TTF29" s="27"/>
      <c r="TTG29" s="29"/>
      <c r="TTH29" s="43"/>
      <c r="TTI29" s="29" t="s">
        <v>635</v>
      </c>
      <c r="TTJ29" s="27"/>
      <c r="TTK29" s="29"/>
      <c r="TTL29" s="43"/>
      <c r="TTM29" s="29" t="s">
        <v>635</v>
      </c>
      <c r="TTN29" s="27"/>
      <c r="TTO29" s="29"/>
      <c r="TTP29" s="43"/>
      <c r="TTQ29" s="29" t="s">
        <v>635</v>
      </c>
      <c r="TTR29" s="27"/>
      <c r="TTS29" s="29"/>
      <c r="TTT29" s="43"/>
      <c r="TTU29" s="29" t="s">
        <v>635</v>
      </c>
      <c r="TTV29" s="27"/>
      <c r="TTW29" s="29"/>
      <c r="TTX29" s="43"/>
      <c r="TTY29" s="29" t="s">
        <v>635</v>
      </c>
      <c r="TTZ29" s="27"/>
      <c r="TUA29" s="29"/>
      <c r="TUB29" s="43"/>
      <c r="TUC29" s="29" t="s">
        <v>635</v>
      </c>
      <c r="TUD29" s="27"/>
      <c r="TUE29" s="29"/>
      <c r="TUF29" s="43"/>
      <c r="TUG29" s="29" t="s">
        <v>635</v>
      </c>
      <c r="TUH29" s="27"/>
      <c r="TUI29" s="29"/>
      <c r="TUJ29" s="43"/>
      <c r="TUK29" s="29" t="s">
        <v>635</v>
      </c>
      <c r="TUL29" s="27"/>
      <c r="TUM29" s="29"/>
      <c r="TUN29" s="43"/>
      <c r="TUO29" s="29" t="s">
        <v>635</v>
      </c>
      <c r="TUP29" s="27"/>
      <c r="TUQ29" s="29"/>
      <c r="TUR29" s="43"/>
      <c r="TUS29" s="29" t="s">
        <v>635</v>
      </c>
      <c r="TUT29" s="27"/>
      <c r="TUU29" s="29"/>
      <c r="TUV29" s="43"/>
      <c r="TUW29" s="29" t="s">
        <v>635</v>
      </c>
      <c r="TUX29" s="27"/>
      <c r="TUY29" s="29"/>
      <c r="TUZ29" s="43"/>
      <c r="TVA29" s="29" t="s">
        <v>635</v>
      </c>
      <c r="TVB29" s="27"/>
      <c r="TVC29" s="29"/>
      <c r="TVD29" s="43"/>
      <c r="TVE29" s="29" t="s">
        <v>635</v>
      </c>
      <c r="TVF29" s="27"/>
      <c r="TVG29" s="29"/>
      <c r="TVH29" s="43"/>
      <c r="TVI29" s="29" t="s">
        <v>635</v>
      </c>
      <c r="TVJ29" s="27"/>
      <c r="TVK29" s="29"/>
      <c r="TVL29" s="43"/>
      <c r="TVM29" s="29" t="s">
        <v>635</v>
      </c>
      <c r="TVN29" s="27"/>
      <c r="TVO29" s="29"/>
      <c r="TVP29" s="43"/>
      <c r="TVQ29" s="29" t="s">
        <v>635</v>
      </c>
      <c r="TVR29" s="27"/>
      <c r="TVS29" s="29"/>
      <c r="TVT29" s="43"/>
      <c r="TVU29" s="29" t="s">
        <v>635</v>
      </c>
      <c r="TVV29" s="27"/>
      <c r="TVW29" s="29"/>
      <c r="TVX29" s="43"/>
      <c r="TVY29" s="29" t="s">
        <v>635</v>
      </c>
      <c r="TVZ29" s="27"/>
      <c r="TWA29" s="29"/>
      <c r="TWB29" s="43"/>
      <c r="TWC29" s="29" t="s">
        <v>635</v>
      </c>
      <c r="TWD29" s="27"/>
      <c r="TWE29" s="29"/>
      <c r="TWF29" s="43"/>
      <c r="TWG29" s="29" t="s">
        <v>635</v>
      </c>
      <c r="TWH29" s="27"/>
      <c r="TWI29" s="29"/>
      <c r="TWJ29" s="43"/>
      <c r="TWK29" s="29" t="s">
        <v>635</v>
      </c>
      <c r="TWL29" s="27"/>
      <c r="TWM29" s="29"/>
      <c r="TWN29" s="43"/>
      <c r="TWO29" s="29" t="s">
        <v>635</v>
      </c>
      <c r="TWP29" s="27"/>
      <c r="TWQ29" s="29"/>
      <c r="TWR29" s="43"/>
      <c r="TWS29" s="29" t="s">
        <v>635</v>
      </c>
      <c r="TWT29" s="27"/>
      <c r="TWU29" s="29"/>
      <c r="TWV29" s="43"/>
      <c r="TWW29" s="29" t="s">
        <v>635</v>
      </c>
      <c r="TWX29" s="27"/>
      <c r="TWY29" s="29"/>
      <c r="TWZ29" s="43"/>
      <c r="TXA29" s="29" t="s">
        <v>635</v>
      </c>
      <c r="TXB29" s="27"/>
      <c r="TXC29" s="29"/>
      <c r="TXD29" s="43"/>
      <c r="TXE29" s="29" t="s">
        <v>635</v>
      </c>
      <c r="TXF29" s="27"/>
      <c r="TXG29" s="29"/>
      <c r="TXH29" s="43"/>
      <c r="TXI29" s="29" t="s">
        <v>635</v>
      </c>
      <c r="TXJ29" s="27"/>
      <c r="TXK29" s="29"/>
      <c r="TXL29" s="43"/>
      <c r="TXM29" s="29" t="s">
        <v>635</v>
      </c>
      <c r="TXN29" s="27"/>
      <c r="TXO29" s="29"/>
      <c r="TXP29" s="43"/>
      <c r="TXQ29" s="29" t="s">
        <v>635</v>
      </c>
      <c r="TXR29" s="27"/>
      <c r="TXS29" s="29"/>
      <c r="TXT29" s="43"/>
      <c r="TXU29" s="29" t="s">
        <v>635</v>
      </c>
      <c r="TXV29" s="27"/>
      <c r="TXW29" s="29"/>
      <c r="TXX29" s="43"/>
      <c r="TXY29" s="29" t="s">
        <v>635</v>
      </c>
      <c r="TXZ29" s="27"/>
      <c r="TYA29" s="29"/>
      <c r="TYB29" s="43"/>
      <c r="TYC29" s="29" t="s">
        <v>635</v>
      </c>
      <c r="TYD29" s="27"/>
      <c r="TYE29" s="29"/>
      <c r="TYF29" s="43"/>
      <c r="TYG29" s="29" t="s">
        <v>635</v>
      </c>
      <c r="TYH29" s="27"/>
      <c r="TYI29" s="29"/>
      <c r="TYJ29" s="43"/>
      <c r="TYK29" s="29" t="s">
        <v>635</v>
      </c>
      <c r="TYL29" s="27"/>
      <c r="TYM29" s="29"/>
      <c r="TYN29" s="43"/>
      <c r="TYO29" s="29" t="s">
        <v>635</v>
      </c>
      <c r="TYP29" s="27"/>
      <c r="TYQ29" s="29"/>
      <c r="TYR29" s="43"/>
      <c r="TYS29" s="29" t="s">
        <v>635</v>
      </c>
      <c r="TYT29" s="27"/>
      <c r="TYU29" s="29"/>
      <c r="TYV29" s="43"/>
      <c r="TYW29" s="29" t="s">
        <v>635</v>
      </c>
      <c r="TYX29" s="27"/>
      <c r="TYY29" s="29"/>
      <c r="TYZ29" s="43"/>
      <c r="TZA29" s="29" t="s">
        <v>635</v>
      </c>
      <c r="TZB29" s="27"/>
      <c r="TZC29" s="29"/>
      <c r="TZD29" s="43"/>
      <c r="TZE29" s="29" t="s">
        <v>635</v>
      </c>
      <c r="TZF29" s="27"/>
      <c r="TZG29" s="29"/>
      <c r="TZH29" s="43"/>
      <c r="TZI29" s="29" t="s">
        <v>635</v>
      </c>
      <c r="TZJ29" s="27"/>
      <c r="TZK29" s="29"/>
      <c r="TZL29" s="43"/>
      <c r="TZM29" s="29" t="s">
        <v>635</v>
      </c>
      <c r="TZN29" s="27"/>
      <c r="TZO29" s="29"/>
      <c r="TZP29" s="43"/>
      <c r="TZQ29" s="29" t="s">
        <v>635</v>
      </c>
      <c r="TZR29" s="27"/>
      <c r="TZS29" s="29"/>
      <c r="TZT29" s="43"/>
      <c r="TZU29" s="29" t="s">
        <v>635</v>
      </c>
      <c r="TZV29" s="27"/>
      <c r="TZW29" s="29"/>
      <c r="TZX29" s="43"/>
      <c r="TZY29" s="29" t="s">
        <v>635</v>
      </c>
      <c r="TZZ29" s="27"/>
      <c r="UAA29" s="29"/>
      <c r="UAB29" s="43"/>
      <c r="UAC29" s="29" t="s">
        <v>635</v>
      </c>
      <c r="UAD29" s="27"/>
      <c r="UAE29" s="29"/>
      <c r="UAF29" s="43"/>
      <c r="UAG29" s="29" t="s">
        <v>635</v>
      </c>
      <c r="UAH29" s="27"/>
      <c r="UAI29" s="29"/>
      <c r="UAJ29" s="43"/>
      <c r="UAK29" s="29" t="s">
        <v>635</v>
      </c>
      <c r="UAL29" s="27"/>
      <c r="UAM29" s="29"/>
      <c r="UAN29" s="43"/>
      <c r="UAO29" s="29" t="s">
        <v>635</v>
      </c>
      <c r="UAP29" s="27"/>
      <c r="UAQ29" s="29"/>
      <c r="UAR29" s="43"/>
      <c r="UAS29" s="29" t="s">
        <v>635</v>
      </c>
      <c r="UAT29" s="27"/>
      <c r="UAU29" s="29"/>
      <c r="UAV29" s="43"/>
      <c r="UAW29" s="29" t="s">
        <v>635</v>
      </c>
      <c r="UAX29" s="27"/>
      <c r="UAY29" s="29"/>
      <c r="UAZ29" s="43"/>
      <c r="UBA29" s="29" t="s">
        <v>635</v>
      </c>
      <c r="UBB29" s="27"/>
      <c r="UBC29" s="29"/>
      <c r="UBD29" s="43"/>
      <c r="UBE29" s="29" t="s">
        <v>635</v>
      </c>
      <c r="UBF29" s="27"/>
      <c r="UBG29" s="29"/>
      <c r="UBH29" s="43"/>
      <c r="UBI29" s="29" t="s">
        <v>635</v>
      </c>
      <c r="UBJ29" s="27"/>
      <c r="UBK29" s="29"/>
      <c r="UBL29" s="43"/>
      <c r="UBM29" s="29" t="s">
        <v>635</v>
      </c>
      <c r="UBN29" s="27"/>
      <c r="UBO29" s="29"/>
      <c r="UBP29" s="43"/>
      <c r="UBQ29" s="29" t="s">
        <v>635</v>
      </c>
      <c r="UBR29" s="27"/>
      <c r="UBS29" s="29"/>
      <c r="UBT29" s="43"/>
      <c r="UBU29" s="29" t="s">
        <v>635</v>
      </c>
      <c r="UBV29" s="27"/>
      <c r="UBW29" s="29"/>
      <c r="UBX29" s="43"/>
      <c r="UBY29" s="29" t="s">
        <v>635</v>
      </c>
      <c r="UBZ29" s="27"/>
      <c r="UCA29" s="29"/>
      <c r="UCB29" s="43"/>
      <c r="UCC29" s="29" t="s">
        <v>635</v>
      </c>
      <c r="UCD29" s="27"/>
      <c r="UCE29" s="29"/>
      <c r="UCF29" s="43"/>
      <c r="UCG29" s="29" t="s">
        <v>635</v>
      </c>
      <c r="UCH29" s="27"/>
      <c r="UCI29" s="29"/>
      <c r="UCJ29" s="43"/>
      <c r="UCK29" s="29" t="s">
        <v>635</v>
      </c>
      <c r="UCL29" s="27"/>
      <c r="UCM29" s="29"/>
      <c r="UCN29" s="43"/>
      <c r="UCO29" s="29" t="s">
        <v>635</v>
      </c>
      <c r="UCP29" s="27"/>
      <c r="UCQ29" s="29"/>
      <c r="UCR29" s="43"/>
      <c r="UCS29" s="29" t="s">
        <v>635</v>
      </c>
      <c r="UCT29" s="27"/>
      <c r="UCU29" s="29"/>
      <c r="UCV29" s="43"/>
      <c r="UCW29" s="29" t="s">
        <v>635</v>
      </c>
      <c r="UCX29" s="27"/>
      <c r="UCY29" s="29"/>
      <c r="UCZ29" s="43"/>
      <c r="UDA29" s="29" t="s">
        <v>635</v>
      </c>
      <c r="UDB29" s="27"/>
      <c r="UDC29" s="29"/>
      <c r="UDD29" s="43"/>
      <c r="UDE29" s="29" t="s">
        <v>635</v>
      </c>
      <c r="UDF29" s="27"/>
      <c r="UDG29" s="29"/>
      <c r="UDH29" s="43"/>
      <c r="UDI29" s="29" t="s">
        <v>635</v>
      </c>
      <c r="UDJ29" s="27"/>
      <c r="UDK29" s="29"/>
      <c r="UDL29" s="43"/>
      <c r="UDM29" s="29" t="s">
        <v>635</v>
      </c>
      <c r="UDN29" s="27"/>
      <c r="UDO29" s="29"/>
      <c r="UDP29" s="43"/>
      <c r="UDQ29" s="29" t="s">
        <v>635</v>
      </c>
      <c r="UDR29" s="27"/>
      <c r="UDS29" s="29"/>
      <c r="UDT29" s="43"/>
      <c r="UDU29" s="29" t="s">
        <v>635</v>
      </c>
      <c r="UDV29" s="27"/>
      <c r="UDW29" s="29"/>
      <c r="UDX29" s="43"/>
      <c r="UDY29" s="29" t="s">
        <v>635</v>
      </c>
      <c r="UDZ29" s="27"/>
      <c r="UEA29" s="29"/>
      <c r="UEB29" s="43"/>
      <c r="UEC29" s="29" t="s">
        <v>635</v>
      </c>
      <c r="UED29" s="27"/>
      <c r="UEE29" s="29"/>
      <c r="UEF29" s="43"/>
      <c r="UEG29" s="29" t="s">
        <v>635</v>
      </c>
      <c r="UEH29" s="27"/>
      <c r="UEI29" s="29"/>
      <c r="UEJ29" s="43"/>
      <c r="UEK29" s="29" t="s">
        <v>635</v>
      </c>
      <c r="UEL29" s="27"/>
      <c r="UEM29" s="29"/>
      <c r="UEN29" s="43"/>
      <c r="UEO29" s="29" t="s">
        <v>635</v>
      </c>
      <c r="UEP29" s="27"/>
      <c r="UEQ29" s="29"/>
      <c r="UER29" s="43"/>
      <c r="UES29" s="29" t="s">
        <v>635</v>
      </c>
      <c r="UET29" s="27"/>
      <c r="UEU29" s="29"/>
      <c r="UEV29" s="43"/>
      <c r="UEW29" s="29" t="s">
        <v>635</v>
      </c>
      <c r="UEX29" s="27"/>
      <c r="UEY29" s="29"/>
      <c r="UEZ29" s="43"/>
      <c r="UFA29" s="29" t="s">
        <v>635</v>
      </c>
      <c r="UFB29" s="27"/>
      <c r="UFC29" s="29"/>
      <c r="UFD29" s="43"/>
      <c r="UFE29" s="29" t="s">
        <v>635</v>
      </c>
      <c r="UFF29" s="27"/>
      <c r="UFG29" s="29"/>
      <c r="UFH29" s="43"/>
      <c r="UFI29" s="29" t="s">
        <v>635</v>
      </c>
      <c r="UFJ29" s="27"/>
      <c r="UFK29" s="29"/>
      <c r="UFL29" s="43"/>
      <c r="UFM29" s="29" t="s">
        <v>635</v>
      </c>
      <c r="UFN29" s="27"/>
      <c r="UFO29" s="29"/>
      <c r="UFP29" s="43"/>
      <c r="UFQ29" s="29" t="s">
        <v>635</v>
      </c>
      <c r="UFR29" s="27"/>
      <c r="UFS29" s="29"/>
      <c r="UFT29" s="43"/>
      <c r="UFU29" s="29" t="s">
        <v>635</v>
      </c>
      <c r="UFV29" s="27"/>
      <c r="UFW29" s="29"/>
      <c r="UFX29" s="43"/>
      <c r="UFY29" s="29" t="s">
        <v>635</v>
      </c>
      <c r="UFZ29" s="27"/>
      <c r="UGA29" s="29"/>
      <c r="UGB29" s="43"/>
      <c r="UGC29" s="29" t="s">
        <v>635</v>
      </c>
      <c r="UGD29" s="27"/>
      <c r="UGE29" s="29"/>
      <c r="UGF29" s="43"/>
      <c r="UGG29" s="29" t="s">
        <v>635</v>
      </c>
      <c r="UGH29" s="27"/>
      <c r="UGI29" s="29"/>
      <c r="UGJ29" s="43"/>
      <c r="UGK29" s="29" t="s">
        <v>635</v>
      </c>
      <c r="UGL29" s="27"/>
      <c r="UGM29" s="29"/>
      <c r="UGN29" s="43"/>
      <c r="UGO29" s="29" t="s">
        <v>635</v>
      </c>
      <c r="UGP29" s="27"/>
      <c r="UGQ29" s="29"/>
      <c r="UGR29" s="43"/>
      <c r="UGS29" s="29" t="s">
        <v>635</v>
      </c>
      <c r="UGT29" s="27"/>
      <c r="UGU29" s="29"/>
      <c r="UGV29" s="43"/>
      <c r="UGW29" s="29" t="s">
        <v>635</v>
      </c>
      <c r="UGX29" s="27"/>
      <c r="UGY29" s="29"/>
      <c r="UGZ29" s="43"/>
      <c r="UHA29" s="29" t="s">
        <v>635</v>
      </c>
      <c r="UHB29" s="27"/>
      <c r="UHC29" s="29"/>
      <c r="UHD29" s="43"/>
      <c r="UHE29" s="29" t="s">
        <v>635</v>
      </c>
      <c r="UHF29" s="27"/>
      <c r="UHG29" s="29"/>
      <c r="UHH29" s="43"/>
      <c r="UHI29" s="29" t="s">
        <v>635</v>
      </c>
      <c r="UHJ29" s="27"/>
      <c r="UHK29" s="29"/>
      <c r="UHL29" s="43"/>
      <c r="UHM29" s="29" t="s">
        <v>635</v>
      </c>
      <c r="UHN29" s="27"/>
      <c r="UHO29" s="29"/>
      <c r="UHP29" s="43"/>
      <c r="UHQ29" s="29" t="s">
        <v>635</v>
      </c>
      <c r="UHR29" s="27"/>
      <c r="UHS29" s="29"/>
      <c r="UHT29" s="43"/>
      <c r="UHU29" s="29" t="s">
        <v>635</v>
      </c>
      <c r="UHV29" s="27"/>
      <c r="UHW29" s="29"/>
      <c r="UHX29" s="43"/>
      <c r="UHY29" s="29" t="s">
        <v>635</v>
      </c>
      <c r="UHZ29" s="27"/>
      <c r="UIA29" s="29"/>
      <c r="UIB29" s="43"/>
      <c r="UIC29" s="29" t="s">
        <v>635</v>
      </c>
      <c r="UID29" s="27"/>
      <c r="UIE29" s="29"/>
      <c r="UIF29" s="43"/>
      <c r="UIG29" s="29" t="s">
        <v>635</v>
      </c>
      <c r="UIH29" s="27"/>
      <c r="UII29" s="29"/>
      <c r="UIJ29" s="43"/>
      <c r="UIK29" s="29" t="s">
        <v>635</v>
      </c>
      <c r="UIL29" s="27"/>
      <c r="UIM29" s="29"/>
      <c r="UIN29" s="43"/>
      <c r="UIO29" s="29" t="s">
        <v>635</v>
      </c>
      <c r="UIP29" s="27"/>
      <c r="UIQ29" s="29"/>
      <c r="UIR29" s="43"/>
      <c r="UIS29" s="29" t="s">
        <v>635</v>
      </c>
      <c r="UIT29" s="27"/>
      <c r="UIU29" s="29"/>
      <c r="UIV29" s="43"/>
      <c r="UIW29" s="29" t="s">
        <v>635</v>
      </c>
      <c r="UIX29" s="27"/>
      <c r="UIY29" s="29"/>
      <c r="UIZ29" s="43"/>
      <c r="UJA29" s="29" t="s">
        <v>635</v>
      </c>
      <c r="UJB29" s="27"/>
      <c r="UJC29" s="29"/>
      <c r="UJD29" s="43"/>
      <c r="UJE29" s="29" t="s">
        <v>635</v>
      </c>
      <c r="UJF29" s="27"/>
      <c r="UJG29" s="29"/>
      <c r="UJH29" s="43"/>
      <c r="UJI29" s="29" t="s">
        <v>635</v>
      </c>
      <c r="UJJ29" s="27"/>
      <c r="UJK29" s="29"/>
      <c r="UJL29" s="43"/>
      <c r="UJM29" s="29" t="s">
        <v>635</v>
      </c>
      <c r="UJN29" s="27"/>
      <c r="UJO29" s="29"/>
      <c r="UJP29" s="43"/>
      <c r="UJQ29" s="29" t="s">
        <v>635</v>
      </c>
      <c r="UJR29" s="27"/>
      <c r="UJS29" s="29"/>
      <c r="UJT29" s="43"/>
      <c r="UJU29" s="29" t="s">
        <v>635</v>
      </c>
      <c r="UJV29" s="27"/>
      <c r="UJW29" s="29"/>
      <c r="UJX29" s="43"/>
      <c r="UJY29" s="29" t="s">
        <v>635</v>
      </c>
      <c r="UJZ29" s="27"/>
      <c r="UKA29" s="29"/>
      <c r="UKB29" s="43"/>
      <c r="UKC29" s="29" t="s">
        <v>635</v>
      </c>
      <c r="UKD29" s="27"/>
      <c r="UKE29" s="29"/>
      <c r="UKF29" s="43"/>
      <c r="UKG29" s="29" t="s">
        <v>635</v>
      </c>
      <c r="UKH29" s="27"/>
      <c r="UKI29" s="29"/>
      <c r="UKJ29" s="43"/>
      <c r="UKK29" s="29" t="s">
        <v>635</v>
      </c>
      <c r="UKL29" s="27"/>
      <c r="UKM29" s="29"/>
      <c r="UKN29" s="43"/>
      <c r="UKO29" s="29" t="s">
        <v>635</v>
      </c>
      <c r="UKP29" s="27"/>
      <c r="UKQ29" s="29"/>
      <c r="UKR29" s="43"/>
      <c r="UKS29" s="29" t="s">
        <v>635</v>
      </c>
      <c r="UKT29" s="27"/>
      <c r="UKU29" s="29"/>
      <c r="UKV29" s="43"/>
      <c r="UKW29" s="29" t="s">
        <v>635</v>
      </c>
      <c r="UKX29" s="27"/>
      <c r="UKY29" s="29"/>
      <c r="UKZ29" s="43"/>
      <c r="ULA29" s="29" t="s">
        <v>635</v>
      </c>
      <c r="ULB29" s="27"/>
      <c r="ULC29" s="29"/>
      <c r="ULD29" s="43"/>
      <c r="ULE29" s="29" t="s">
        <v>635</v>
      </c>
      <c r="ULF29" s="27"/>
      <c r="ULG29" s="29"/>
      <c r="ULH29" s="43"/>
      <c r="ULI29" s="29" t="s">
        <v>635</v>
      </c>
      <c r="ULJ29" s="27"/>
      <c r="ULK29" s="29"/>
      <c r="ULL29" s="43"/>
      <c r="ULM29" s="29" t="s">
        <v>635</v>
      </c>
      <c r="ULN29" s="27"/>
      <c r="ULO29" s="29"/>
      <c r="ULP29" s="43"/>
      <c r="ULQ29" s="29" t="s">
        <v>635</v>
      </c>
      <c r="ULR29" s="27"/>
      <c r="ULS29" s="29"/>
      <c r="ULT29" s="43"/>
      <c r="ULU29" s="29" t="s">
        <v>635</v>
      </c>
      <c r="ULV29" s="27"/>
      <c r="ULW29" s="29"/>
      <c r="ULX29" s="43"/>
      <c r="ULY29" s="29" t="s">
        <v>635</v>
      </c>
      <c r="ULZ29" s="27"/>
      <c r="UMA29" s="29"/>
      <c r="UMB29" s="43"/>
      <c r="UMC29" s="29" t="s">
        <v>635</v>
      </c>
      <c r="UMD29" s="27"/>
      <c r="UME29" s="29"/>
      <c r="UMF29" s="43"/>
      <c r="UMG29" s="29" t="s">
        <v>635</v>
      </c>
      <c r="UMH29" s="27"/>
      <c r="UMI29" s="29"/>
      <c r="UMJ29" s="43"/>
      <c r="UMK29" s="29" t="s">
        <v>635</v>
      </c>
      <c r="UML29" s="27"/>
      <c r="UMM29" s="29"/>
      <c r="UMN29" s="43"/>
      <c r="UMO29" s="29" t="s">
        <v>635</v>
      </c>
      <c r="UMP29" s="27"/>
      <c r="UMQ29" s="29"/>
      <c r="UMR29" s="43"/>
      <c r="UMS29" s="29" t="s">
        <v>635</v>
      </c>
      <c r="UMT29" s="27"/>
      <c r="UMU29" s="29"/>
      <c r="UMV29" s="43"/>
      <c r="UMW29" s="29" t="s">
        <v>635</v>
      </c>
      <c r="UMX29" s="27"/>
      <c r="UMY29" s="29"/>
      <c r="UMZ29" s="43"/>
      <c r="UNA29" s="29" t="s">
        <v>635</v>
      </c>
      <c r="UNB29" s="27"/>
      <c r="UNC29" s="29"/>
      <c r="UND29" s="43"/>
      <c r="UNE29" s="29" t="s">
        <v>635</v>
      </c>
      <c r="UNF29" s="27"/>
      <c r="UNG29" s="29"/>
      <c r="UNH29" s="43"/>
      <c r="UNI29" s="29" t="s">
        <v>635</v>
      </c>
      <c r="UNJ29" s="27"/>
      <c r="UNK29" s="29"/>
      <c r="UNL29" s="43"/>
      <c r="UNM29" s="29" t="s">
        <v>635</v>
      </c>
      <c r="UNN29" s="27"/>
      <c r="UNO29" s="29"/>
      <c r="UNP29" s="43"/>
      <c r="UNQ29" s="29" t="s">
        <v>635</v>
      </c>
      <c r="UNR29" s="27"/>
      <c r="UNS29" s="29"/>
      <c r="UNT29" s="43"/>
      <c r="UNU29" s="29" t="s">
        <v>635</v>
      </c>
      <c r="UNV29" s="27"/>
      <c r="UNW29" s="29"/>
      <c r="UNX29" s="43"/>
      <c r="UNY29" s="29" t="s">
        <v>635</v>
      </c>
      <c r="UNZ29" s="27"/>
      <c r="UOA29" s="29"/>
      <c r="UOB29" s="43"/>
      <c r="UOC29" s="29" t="s">
        <v>635</v>
      </c>
      <c r="UOD29" s="27"/>
      <c r="UOE29" s="29"/>
      <c r="UOF29" s="43"/>
      <c r="UOG29" s="29" t="s">
        <v>635</v>
      </c>
      <c r="UOH29" s="27"/>
      <c r="UOI29" s="29"/>
      <c r="UOJ29" s="43"/>
      <c r="UOK29" s="29" t="s">
        <v>635</v>
      </c>
      <c r="UOL29" s="27"/>
      <c r="UOM29" s="29"/>
      <c r="UON29" s="43"/>
      <c r="UOO29" s="29" t="s">
        <v>635</v>
      </c>
      <c r="UOP29" s="27"/>
      <c r="UOQ29" s="29"/>
      <c r="UOR29" s="43"/>
      <c r="UOS29" s="29" t="s">
        <v>635</v>
      </c>
      <c r="UOT29" s="27"/>
      <c r="UOU29" s="29"/>
      <c r="UOV29" s="43"/>
      <c r="UOW29" s="29" t="s">
        <v>635</v>
      </c>
      <c r="UOX29" s="27"/>
      <c r="UOY29" s="29"/>
      <c r="UOZ29" s="43"/>
      <c r="UPA29" s="29" t="s">
        <v>635</v>
      </c>
      <c r="UPB29" s="27"/>
      <c r="UPC29" s="29"/>
      <c r="UPD29" s="43"/>
      <c r="UPE29" s="29" t="s">
        <v>635</v>
      </c>
      <c r="UPF29" s="27"/>
      <c r="UPG29" s="29"/>
      <c r="UPH29" s="43"/>
      <c r="UPI29" s="29" t="s">
        <v>635</v>
      </c>
      <c r="UPJ29" s="27"/>
      <c r="UPK29" s="29"/>
      <c r="UPL29" s="43"/>
      <c r="UPM29" s="29" t="s">
        <v>635</v>
      </c>
      <c r="UPN29" s="27"/>
      <c r="UPO29" s="29"/>
      <c r="UPP29" s="43"/>
      <c r="UPQ29" s="29" t="s">
        <v>635</v>
      </c>
      <c r="UPR29" s="27"/>
      <c r="UPS29" s="29"/>
      <c r="UPT29" s="43"/>
      <c r="UPU29" s="29" t="s">
        <v>635</v>
      </c>
      <c r="UPV29" s="27"/>
      <c r="UPW29" s="29"/>
      <c r="UPX29" s="43"/>
      <c r="UPY29" s="29" t="s">
        <v>635</v>
      </c>
      <c r="UPZ29" s="27"/>
      <c r="UQA29" s="29"/>
      <c r="UQB29" s="43"/>
      <c r="UQC29" s="29" t="s">
        <v>635</v>
      </c>
      <c r="UQD29" s="27"/>
      <c r="UQE29" s="29"/>
      <c r="UQF29" s="43"/>
      <c r="UQG29" s="29" t="s">
        <v>635</v>
      </c>
      <c r="UQH29" s="27"/>
      <c r="UQI29" s="29"/>
      <c r="UQJ29" s="43"/>
      <c r="UQK29" s="29" t="s">
        <v>635</v>
      </c>
      <c r="UQL29" s="27"/>
      <c r="UQM29" s="29"/>
      <c r="UQN29" s="43"/>
      <c r="UQO29" s="29" t="s">
        <v>635</v>
      </c>
      <c r="UQP29" s="27"/>
      <c r="UQQ29" s="29"/>
      <c r="UQR29" s="43"/>
      <c r="UQS29" s="29" t="s">
        <v>635</v>
      </c>
      <c r="UQT29" s="27"/>
      <c r="UQU29" s="29"/>
      <c r="UQV29" s="43"/>
      <c r="UQW29" s="29" t="s">
        <v>635</v>
      </c>
      <c r="UQX29" s="27"/>
      <c r="UQY29" s="29"/>
      <c r="UQZ29" s="43"/>
      <c r="URA29" s="29" t="s">
        <v>635</v>
      </c>
      <c r="URB29" s="27"/>
      <c r="URC29" s="29"/>
      <c r="URD29" s="43"/>
      <c r="URE29" s="29" t="s">
        <v>635</v>
      </c>
      <c r="URF29" s="27"/>
      <c r="URG29" s="29"/>
      <c r="URH29" s="43"/>
      <c r="URI29" s="29" t="s">
        <v>635</v>
      </c>
      <c r="URJ29" s="27"/>
      <c r="URK29" s="29"/>
      <c r="URL29" s="43"/>
      <c r="URM29" s="29" t="s">
        <v>635</v>
      </c>
      <c r="URN29" s="27"/>
      <c r="URO29" s="29"/>
      <c r="URP29" s="43"/>
      <c r="URQ29" s="29" t="s">
        <v>635</v>
      </c>
      <c r="URR29" s="27"/>
      <c r="URS29" s="29"/>
      <c r="URT29" s="43"/>
      <c r="URU29" s="29" t="s">
        <v>635</v>
      </c>
      <c r="URV29" s="27"/>
      <c r="URW29" s="29"/>
      <c r="URX29" s="43"/>
      <c r="URY29" s="29" t="s">
        <v>635</v>
      </c>
      <c r="URZ29" s="27"/>
      <c r="USA29" s="29"/>
      <c r="USB29" s="43"/>
      <c r="USC29" s="29" t="s">
        <v>635</v>
      </c>
      <c r="USD29" s="27"/>
      <c r="USE29" s="29"/>
      <c r="USF29" s="43"/>
      <c r="USG29" s="29" t="s">
        <v>635</v>
      </c>
      <c r="USH29" s="27"/>
      <c r="USI29" s="29"/>
      <c r="USJ29" s="43"/>
      <c r="USK29" s="29" t="s">
        <v>635</v>
      </c>
      <c r="USL29" s="27"/>
      <c r="USM29" s="29"/>
      <c r="USN29" s="43"/>
      <c r="USO29" s="29" t="s">
        <v>635</v>
      </c>
      <c r="USP29" s="27"/>
      <c r="USQ29" s="29"/>
      <c r="USR29" s="43"/>
      <c r="USS29" s="29" t="s">
        <v>635</v>
      </c>
      <c r="UST29" s="27"/>
      <c r="USU29" s="29"/>
      <c r="USV29" s="43"/>
      <c r="USW29" s="29" t="s">
        <v>635</v>
      </c>
      <c r="USX29" s="27"/>
      <c r="USY29" s="29"/>
      <c r="USZ29" s="43"/>
      <c r="UTA29" s="29" t="s">
        <v>635</v>
      </c>
      <c r="UTB29" s="27"/>
      <c r="UTC29" s="29"/>
      <c r="UTD29" s="43"/>
      <c r="UTE29" s="29" t="s">
        <v>635</v>
      </c>
      <c r="UTF29" s="27"/>
      <c r="UTG29" s="29"/>
      <c r="UTH29" s="43"/>
      <c r="UTI29" s="29" t="s">
        <v>635</v>
      </c>
      <c r="UTJ29" s="27"/>
      <c r="UTK29" s="29"/>
      <c r="UTL29" s="43"/>
      <c r="UTM29" s="29" t="s">
        <v>635</v>
      </c>
      <c r="UTN29" s="27"/>
      <c r="UTO29" s="29"/>
      <c r="UTP29" s="43"/>
      <c r="UTQ29" s="29" t="s">
        <v>635</v>
      </c>
      <c r="UTR29" s="27"/>
      <c r="UTS29" s="29"/>
      <c r="UTT29" s="43"/>
      <c r="UTU29" s="29" t="s">
        <v>635</v>
      </c>
      <c r="UTV29" s="27"/>
      <c r="UTW29" s="29"/>
      <c r="UTX29" s="43"/>
      <c r="UTY29" s="29" t="s">
        <v>635</v>
      </c>
      <c r="UTZ29" s="27"/>
      <c r="UUA29" s="29"/>
      <c r="UUB29" s="43"/>
      <c r="UUC29" s="29" t="s">
        <v>635</v>
      </c>
      <c r="UUD29" s="27"/>
      <c r="UUE29" s="29"/>
      <c r="UUF29" s="43"/>
      <c r="UUG29" s="29" t="s">
        <v>635</v>
      </c>
      <c r="UUH29" s="27"/>
      <c r="UUI29" s="29"/>
      <c r="UUJ29" s="43"/>
      <c r="UUK29" s="29" t="s">
        <v>635</v>
      </c>
      <c r="UUL29" s="27"/>
      <c r="UUM29" s="29"/>
      <c r="UUN29" s="43"/>
      <c r="UUO29" s="29" t="s">
        <v>635</v>
      </c>
      <c r="UUP29" s="27"/>
      <c r="UUQ29" s="29"/>
      <c r="UUR29" s="43"/>
      <c r="UUS29" s="29" t="s">
        <v>635</v>
      </c>
      <c r="UUT29" s="27"/>
      <c r="UUU29" s="29"/>
      <c r="UUV29" s="43"/>
      <c r="UUW29" s="29" t="s">
        <v>635</v>
      </c>
      <c r="UUX29" s="27"/>
      <c r="UUY29" s="29"/>
      <c r="UUZ29" s="43"/>
      <c r="UVA29" s="29" t="s">
        <v>635</v>
      </c>
      <c r="UVB29" s="27"/>
      <c r="UVC29" s="29"/>
      <c r="UVD29" s="43"/>
      <c r="UVE29" s="29" t="s">
        <v>635</v>
      </c>
      <c r="UVF29" s="27"/>
      <c r="UVG29" s="29"/>
      <c r="UVH29" s="43"/>
      <c r="UVI29" s="29" t="s">
        <v>635</v>
      </c>
      <c r="UVJ29" s="27"/>
      <c r="UVK29" s="29"/>
      <c r="UVL29" s="43"/>
      <c r="UVM29" s="29" t="s">
        <v>635</v>
      </c>
      <c r="UVN29" s="27"/>
      <c r="UVO29" s="29"/>
      <c r="UVP29" s="43"/>
      <c r="UVQ29" s="29" t="s">
        <v>635</v>
      </c>
      <c r="UVR29" s="27"/>
      <c r="UVS29" s="29"/>
      <c r="UVT29" s="43"/>
      <c r="UVU29" s="29" t="s">
        <v>635</v>
      </c>
      <c r="UVV29" s="27"/>
      <c r="UVW29" s="29"/>
      <c r="UVX29" s="43"/>
      <c r="UVY29" s="29" t="s">
        <v>635</v>
      </c>
      <c r="UVZ29" s="27"/>
      <c r="UWA29" s="29"/>
      <c r="UWB29" s="43"/>
      <c r="UWC29" s="29" t="s">
        <v>635</v>
      </c>
      <c r="UWD29" s="27"/>
      <c r="UWE29" s="29"/>
      <c r="UWF29" s="43"/>
      <c r="UWG29" s="29" t="s">
        <v>635</v>
      </c>
      <c r="UWH29" s="27"/>
      <c r="UWI29" s="29"/>
      <c r="UWJ29" s="43"/>
      <c r="UWK29" s="29" t="s">
        <v>635</v>
      </c>
      <c r="UWL29" s="27"/>
      <c r="UWM29" s="29"/>
      <c r="UWN29" s="43"/>
      <c r="UWO29" s="29" t="s">
        <v>635</v>
      </c>
      <c r="UWP29" s="27"/>
      <c r="UWQ29" s="29"/>
      <c r="UWR29" s="43"/>
      <c r="UWS29" s="29" t="s">
        <v>635</v>
      </c>
      <c r="UWT29" s="27"/>
      <c r="UWU29" s="29"/>
      <c r="UWV29" s="43"/>
      <c r="UWW29" s="29" t="s">
        <v>635</v>
      </c>
      <c r="UWX29" s="27"/>
      <c r="UWY29" s="29"/>
      <c r="UWZ29" s="43"/>
      <c r="UXA29" s="29" t="s">
        <v>635</v>
      </c>
      <c r="UXB29" s="27"/>
      <c r="UXC29" s="29"/>
      <c r="UXD29" s="43"/>
      <c r="UXE29" s="29" t="s">
        <v>635</v>
      </c>
      <c r="UXF29" s="27"/>
      <c r="UXG29" s="29"/>
      <c r="UXH29" s="43"/>
      <c r="UXI29" s="29" t="s">
        <v>635</v>
      </c>
      <c r="UXJ29" s="27"/>
      <c r="UXK29" s="29"/>
      <c r="UXL29" s="43"/>
      <c r="UXM29" s="29" t="s">
        <v>635</v>
      </c>
      <c r="UXN29" s="27"/>
      <c r="UXO29" s="29"/>
      <c r="UXP29" s="43"/>
      <c r="UXQ29" s="29" t="s">
        <v>635</v>
      </c>
      <c r="UXR29" s="27"/>
      <c r="UXS29" s="29"/>
      <c r="UXT29" s="43"/>
      <c r="UXU29" s="29" t="s">
        <v>635</v>
      </c>
      <c r="UXV29" s="27"/>
      <c r="UXW29" s="29"/>
      <c r="UXX29" s="43"/>
      <c r="UXY29" s="29" t="s">
        <v>635</v>
      </c>
      <c r="UXZ29" s="27"/>
      <c r="UYA29" s="29"/>
      <c r="UYB29" s="43"/>
      <c r="UYC29" s="29" t="s">
        <v>635</v>
      </c>
      <c r="UYD29" s="27"/>
      <c r="UYE29" s="29"/>
      <c r="UYF29" s="43"/>
      <c r="UYG29" s="29" t="s">
        <v>635</v>
      </c>
      <c r="UYH29" s="27"/>
      <c r="UYI29" s="29"/>
      <c r="UYJ29" s="43"/>
      <c r="UYK29" s="29" t="s">
        <v>635</v>
      </c>
      <c r="UYL29" s="27"/>
      <c r="UYM29" s="29"/>
      <c r="UYN29" s="43"/>
      <c r="UYO29" s="29" t="s">
        <v>635</v>
      </c>
      <c r="UYP29" s="27"/>
      <c r="UYQ29" s="29"/>
      <c r="UYR29" s="43"/>
      <c r="UYS29" s="29" t="s">
        <v>635</v>
      </c>
      <c r="UYT29" s="27"/>
      <c r="UYU29" s="29"/>
      <c r="UYV29" s="43"/>
      <c r="UYW29" s="29" t="s">
        <v>635</v>
      </c>
      <c r="UYX29" s="27"/>
      <c r="UYY29" s="29"/>
      <c r="UYZ29" s="43"/>
      <c r="UZA29" s="29" t="s">
        <v>635</v>
      </c>
      <c r="UZB29" s="27"/>
      <c r="UZC29" s="29"/>
      <c r="UZD29" s="43"/>
      <c r="UZE29" s="29" t="s">
        <v>635</v>
      </c>
      <c r="UZF29" s="27"/>
      <c r="UZG29" s="29"/>
      <c r="UZH29" s="43"/>
      <c r="UZI29" s="29" t="s">
        <v>635</v>
      </c>
      <c r="UZJ29" s="27"/>
      <c r="UZK29" s="29"/>
      <c r="UZL29" s="43"/>
      <c r="UZM29" s="29" t="s">
        <v>635</v>
      </c>
      <c r="UZN29" s="27"/>
      <c r="UZO29" s="29"/>
      <c r="UZP29" s="43"/>
      <c r="UZQ29" s="29" t="s">
        <v>635</v>
      </c>
      <c r="UZR29" s="27"/>
      <c r="UZS29" s="29"/>
      <c r="UZT29" s="43"/>
      <c r="UZU29" s="29" t="s">
        <v>635</v>
      </c>
      <c r="UZV29" s="27"/>
      <c r="UZW29" s="29"/>
      <c r="UZX29" s="43"/>
      <c r="UZY29" s="29" t="s">
        <v>635</v>
      </c>
      <c r="UZZ29" s="27"/>
      <c r="VAA29" s="29"/>
      <c r="VAB29" s="43"/>
      <c r="VAC29" s="29" t="s">
        <v>635</v>
      </c>
      <c r="VAD29" s="27"/>
      <c r="VAE29" s="29"/>
      <c r="VAF29" s="43"/>
      <c r="VAG29" s="29" t="s">
        <v>635</v>
      </c>
      <c r="VAH29" s="27"/>
      <c r="VAI29" s="29"/>
      <c r="VAJ29" s="43"/>
      <c r="VAK29" s="29" t="s">
        <v>635</v>
      </c>
      <c r="VAL29" s="27"/>
      <c r="VAM29" s="29"/>
      <c r="VAN29" s="43"/>
      <c r="VAO29" s="29" t="s">
        <v>635</v>
      </c>
      <c r="VAP29" s="27"/>
      <c r="VAQ29" s="29"/>
      <c r="VAR29" s="43"/>
      <c r="VAS29" s="29" t="s">
        <v>635</v>
      </c>
      <c r="VAT29" s="27"/>
      <c r="VAU29" s="29"/>
      <c r="VAV29" s="43"/>
      <c r="VAW29" s="29" t="s">
        <v>635</v>
      </c>
      <c r="VAX29" s="27"/>
      <c r="VAY29" s="29"/>
      <c r="VAZ29" s="43"/>
      <c r="VBA29" s="29" t="s">
        <v>635</v>
      </c>
      <c r="VBB29" s="27"/>
      <c r="VBC29" s="29"/>
      <c r="VBD29" s="43"/>
      <c r="VBE29" s="29" t="s">
        <v>635</v>
      </c>
      <c r="VBF29" s="27"/>
      <c r="VBG29" s="29"/>
      <c r="VBH29" s="43"/>
      <c r="VBI29" s="29" t="s">
        <v>635</v>
      </c>
      <c r="VBJ29" s="27"/>
      <c r="VBK29" s="29"/>
      <c r="VBL29" s="43"/>
      <c r="VBM29" s="29" t="s">
        <v>635</v>
      </c>
      <c r="VBN29" s="27"/>
      <c r="VBO29" s="29"/>
      <c r="VBP29" s="43"/>
      <c r="VBQ29" s="29" t="s">
        <v>635</v>
      </c>
      <c r="VBR29" s="27"/>
      <c r="VBS29" s="29"/>
      <c r="VBT29" s="43"/>
      <c r="VBU29" s="29" t="s">
        <v>635</v>
      </c>
      <c r="VBV29" s="27"/>
      <c r="VBW29" s="29"/>
      <c r="VBX29" s="43"/>
      <c r="VBY29" s="29" t="s">
        <v>635</v>
      </c>
      <c r="VBZ29" s="27"/>
      <c r="VCA29" s="29"/>
      <c r="VCB29" s="43"/>
      <c r="VCC29" s="29" t="s">
        <v>635</v>
      </c>
      <c r="VCD29" s="27"/>
      <c r="VCE29" s="29"/>
      <c r="VCF29" s="43"/>
      <c r="VCG29" s="29" t="s">
        <v>635</v>
      </c>
      <c r="VCH29" s="27"/>
      <c r="VCI29" s="29"/>
      <c r="VCJ29" s="43"/>
      <c r="VCK29" s="29" t="s">
        <v>635</v>
      </c>
      <c r="VCL29" s="27"/>
      <c r="VCM29" s="29"/>
      <c r="VCN29" s="43"/>
      <c r="VCO29" s="29" t="s">
        <v>635</v>
      </c>
      <c r="VCP29" s="27"/>
      <c r="VCQ29" s="29"/>
      <c r="VCR29" s="43"/>
      <c r="VCS29" s="29" t="s">
        <v>635</v>
      </c>
      <c r="VCT29" s="27"/>
      <c r="VCU29" s="29"/>
      <c r="VCV29" s="43"/>
      <c r="VCW29" s="29" t="s">
        <v>635</v>
      </c>
      <c r="VCX29" s="27"/>
      <c r="VCY29" s="29"/>
      <c r="VCZ29" s="43"/>
      <c r="VDA29" s="29" t="s">
        <v>635</v>
      </c>
      <c r="VDB29" s="27"/>
      <c r="VDC29" s="29"/>
      <c r="VDD29" s="43"/>
      <c r="VDE29" s="29" t="s">
        <v>635</v>
      </c>
      <c r="VDF29" s="27"/>
      <c r="VDG29" s="29"/>
      <c r="VDH29" s="43"/>
      <c r="VDI29" s="29" t="s">
        <v>635</v>
      </c>
      <c r="VDJ29" s="27"/>
      <c r="VDK29" s="29"/>
      <c r="VDL29" s="43"/>
      <c r="VDM29" s="29" t="s">
        <v>635</v>
      </c>
      <c r="VDN29" s="27"/>
      <c r="VDO29" s="29"/>
      <c r="VDP29" s="43"/>
      <c r="VDQ29" s="29" t="s">
        <v>635</v>
      </c>
      <c r="VDR29" s="27"/>
      <c r="VDS29" s="29"/>
      <c r="VDT29" s="43"/>
      <c r="VDU29" s="29" t="s">
        <v>635</v>
      </c>
      <c r="VDV29" s="27"/>
      <c r="VDW29" s="29"/>
      <c r="VDX29" s="43"/>
      <c r="VDY29" s="29" t="s">
        <v>635</v>
      </c>
      <c r="VDZ29" s="27"/>
      <c r="VEA29" s="29"/>
      <c r="VEB29" s="43"/>
      <c r="VEC29" s="29" t="s">
        <v>635</v>
      </c>
      <c r="VED29" s="27"/>
      <c r="VEE29" s="29"/>
      <c r="VEF29" s="43"/>
      <c r="VEG29" s="29" t="s">
        <v>635</v>
      </c>
      <c r="VEH29" s="27"/>
      <c r="VEI29" s="29"/>
      <c r="VEJ29" s="43"/>
      <c r="VEK29" s="29" t="s">
        <v>635</v>
      </c>
      <c r="VEL29" s="27"/>
      <c r="VEM29" s="29"/>
      <c r="VEN29" s="43"/>
      <c r="VEO29" s="29" t="s">
        <v>635</v>
      </c>
      <c r="VEP29" s="27"/>
      <c r="VEQ29" s="29"/>
      <c r="VER29" s="43"/>
      <c r="VES29" s="29" t="s">
        <v>635</v>
      </c>
      <c r="VET29" s="27"/>
      <c r="VEU29" s="29"/>
      <c r="VEV29" s="43"/>
      <c r="VEW29" s="29" t="s">
        <v>635</v>
      </c>
      <c r="VEX29" s="27"/>
      <c r="VEY29" s="29"/>
      <c r="VEZ29" s="43"/>
      <c r="VFA29" s="29" t="s">
        <v>635</v>
      </c>
      <c r="VFB29" s="27"/>
      <c r="VFC29" s="29"/>
      <c r="VFD29" s="43"/>
      <c r="VFE29" s="29" t="s">
        <v>635</v>
      </c>
      <c r="VFF29" s="27"/>
      <c r="VFG29" s="29"/>
      <c r="VFH29" s="43"/>
      <c r="VFI29" s="29" t="s">
        <v>635</v>
      </c>
      <c r="VFJ29" s="27"/>
      <c r="VFK29" s="29"/>
      <c r="VFL29" s="43"/>
      <c r="VFM29" s="29" t="s">
        <v>635</v>
      </c>
      <c r="VFN29" s="27"/>
      <c r="VFO29" s="29"/>
      <c r="VFP29" s="43"/>
      <c r="VFQ29" s="29" t="s">
        <v>635</v>
      </c>
      <c r="VFR29" s="27"/>
      <c r="VFS29" s="29"/>
      <c r="VFT29" s="43"/>
      <c r="VFU29" s="29" t="s">
        <v>635</v>
      </c>
      <c r="VFV29" s="27"/>
      <c r="VFW29" s="29"/>
      <c r="VFX29" s="43"/>
      <c r="VFY29" s="29" t="s">
        <v>635</v>
      </c>
      <c r="VFZ29" s="27"/>
      <c r="VGA29" s="29"/>
      <c r="VGB29" s="43"/>
      <c r="VGC29" s="29" t="s">
        <v>635</v>
      </c>
      <c r="VGD29" s="27"/>
      <c r="VGE29" s="29"/>
      <c r="VGF29" s="43"/>
      <c r="VGG29" s="29" t="s">
        <v>635</v>
      </c>
      <c r="VGH29" s="27"/>
      <c r="VGI29" s="29"/>
      <c r="VGJ29" s="43"/>
      <c r="VGK29" s="29" t="s">
        <v>635</v>
      </c>
      <c r="VGL29" s="27"/>
      <c r="VGM29" s="29"/>
      <c r="VGN29" s="43"/>
      <c r="VGO29" s="29" t="s">
        <v>635</v>
      </c>
      <c r="VGP29" s="27"/>
      <c r="VGQ29" s="29"/>
      <c r="VGR29" s="43"/>
      <c r="VGS29" s="29" t="s">
        <v>635</v>
      </c>
      <c r="VGT29" s="27"/>
      <c r="VGU29" s="29"/>
      <c r="VGV29" s="43"/>
      <c r="VGW29" s="29" t="s">
        <v>635</v>
      </c>
      <c r="VGX29" s="27"/>
      <c r="VGY29" s="29"/>
      <c r="VGZ29" s="43"/>
      <c r="VHA29" s="29" t="s">
        <v>635</v>
      </c>
      <c r="VHB29" s="27"/>
      <c r="VHC29" s="29"/>
      <c r="VHD29" s="43"/>
      <c r="VHE29" s="29" t="s">
        <v>635</v>
      </c>
      <c r="VHF29" s="27"/>
      <c r="VHG29" s="29"/>
      <c r="VHH29" s="43"/>
      <c r="VHI29" s="29" t="s">
        <v>635</v>
      </c>
      <c r="VHJ29" s="27"/>
      <c r="VHK29" s="29"/>
      <c r="VHL29" s="43"/>
      <c r="VHM29" s="29" t="s">
        <v>635</v>
      </c>
      <c r="VHN29" s="27"/>
      <c r="VHO29" s="29"/>
      <c r="VHP29" s="43"/>
      <c r="VHQ29" s="29" t="s">
        <v>635</v>
      </c>
      <c r="VHR29" s="27"/>
      <c r="VHS29" s="29"/>
      <c r="VHT29" s="43"/>
      <c r="VHU29" s="29" t="s">
        <v>635</v>
      </c>
      <c r="VHV29" s="27"/>
      <c r="VHW29" s="29"/>
      <c r="VHX29" s="43"/>
      <c r="VHY29" s="29" t="s">
        <v>635</v>
      </c>
      <c r="VHZ29" s="27"/>
      <c r="VIA29" s="29"/>
      <c r="VIB29" s="43"/>
      <c r="VIC29" s="29" t="s">
        <v>635</v>
      </c>
      <c r="VID29" s="27"/>
      <c r="VIE29" s="29"/>
      <c r="VIF29" s="43"/>
      <c r="VIG29" s="29" t="s">
        <v>635</v>
      </c>
      <c r="VIH29" s="27"/>
      <c r="VII29" s="29"/>
      <c r="VIJ29" s="43"/>
      <c r="VIK29" s="29" t="s">
        <v>635</v>
      </c>
      <c r="VIL29" s="27"/>
      <c r="VIM29" s="29"/>
      <c r="VIN29" s="43"/>
      <c r="VIO29" s="29" t="s">
        <v>635</v>
      </c>
      <c r="VIP29" s="27"/>
      <c r="VIQ29" s="29"/>
      <c r="VIR29" s="43"/>
      <c r="VIS29" s="29" t="s">
        <v>635</v>
      </c>
      <c r="VIT29" s="27"/>
      <c r="VIU29" s="29"/>
      <c r="VIV29" s="43"/>
      <c r="VIW29" s="29" t="s">
        <v>635</v>
      </c>
      <c r="VIX29" s="27"/>
      <c r="VIY29" s="29"/>
      <c r="VIZ29" s="43"/>
      <c r="VJA29" s="29" t="s">
        <v>635</v>
      </c>
      <c r="VJB29" s="27"/>
      <c r="VJC29" s="29"/>
      <c r="VJD29" s="43"/>
      <c r="VJE29" s="29" t="s">
        <v>635</v>
      </c>
      <c r="VJF29" s="27"/>
      <c r="VJG29" s="29"/>
      <c r="VJH29" s="43"/>
      <c r="VJI29" s="29" t="s">
        <v>635</v>
      </c>
      <c r="VJJ29" s="27"/>
      <c r="VJK29" s="29"/>
      <c r="VJL29" s="43"/>
      <c r="VJM29" s="29" t="s">
        <v>635</v>
      </c>
      <c r="VJN29" s="27"/>
      <c r="VJO29" s="29"/>
      <c r="VJP29" s="43"/>
      <c r="VJQ29" s="29" t="s">
        <v>635</v>
      </c>
      <c r="VJR29" s="27"/>
      <c r="VJS29" s="29"/>
      <c r="VJT29" s="43"/>
      <c r="VJU29" s="29" t="s">
        <v>635</v>
      </c>
      <c r="VJV29" s="27"/>
      <c r="VJW29" s="29"/>
      <c r="VJX29" s="43"/>
      <c r="VJY29" s="29" t="s">
        <v>635</v>
      </c>
      <c r="VJZ29" s="27"/>
      <c r="VKA29" s="29"/>
      <c r="VKB29" s="43"/>
      <c r="VKC29" s="29" t="s">
        <v>635</v>
      </c>
      <c r="VKD29" s="27"/>
      <c r="VKE29" s="29"/>
      <c r="VKF29" s="43"/>
      <c r="VKG29" s="29" t="s">
        <v>635</v>
      </c>
      <c r="VKH29" s="27"/>
      <c r="VKI29" s="29"/>
      <c r="VKJ29" s="43"/>
      <c r="VKK29" s="29" t="s">
        <v>635</v>
      </c>
      <c r="VKL29" s="27"/>
      <c r="VKM29" s="29"/>
      <c r="VKN29" s="43"/>
      <c r="VKO29" s="29" t="s">
        <v>635</v>
      </c>
      <c r="VKP29" s="27"/>
      <c r="VKQ29" s="29"/>
      <c r="VKR29" s="43"/>
      <c r="VKS29" s="29" t="s">
        <v>635</v>
      </c>
      <c r="VKT29" s="27"/>
      <c r="VKU29" s="29"/>
      <c r="VKV29" s="43"/>
      <c r="VKW29" s="29" t="s">
        <v>635</v>
      </c>
      <c r="VKX29" s="27"/>
      <c r="VKY29" s="29"/>
      <c r="VKZ29" s="43"/>
      <c r="VLA29" s="29" t="s">
        <v>635</v>
      </c>
      <c r="VLB29" s="27"/>
      <c r="VLC29" s="29"/>
      <c r="VLD29" s="43"/>
      <c r="VLE29" s="29" t="s">
        <v>635</v>
      </c>
      <c r="VLF29" s="27"/>
      <c r="VLG29" s="29"/>
      <c r="VLH29" s="43"/>
      <c r="VLI29" s="29" t="s">
        <v>635</v>
      </c>
      <c r="VLJ29" s="27"/>
      <c r="VLK29" s="29"/>
      <c r="VLL29" s="43"/>
      <c r="VLM29" s="29" t="s">
        <v>635</v>
      </c>
      <c r="VLN29" s="27"/>
      <c r="VLO29" s="29"/>
      <c r="VLP29" s="43"/>
      <c r="VLQ29" s="29" t="s">
        <v>635</v>
      </c>
      <c r="VLR29" s="27"/>
      <c r="VLS29" s="29"/>
      <c r="VLT29" s="43"/>
      <c r="VLU29" s="29" t="s">
        <v>635</v>
      </c>
      <c r="VLV29" s="27"/>
      <c r="VLW29" s="29"/>
      <c r="VLX29" s="43"/>
      <c r="VLY29" s="29" t="s">
        <v>635</v>
      </c>
      <c r="VLZ29" s="27"/>
      <c r="VMA29" s="29"/>
      <c r="VMB29" s="43"/>
      <c r="VMC29" s="29" t="s">
        <v>635</v>
      </c>
      <c r="VMD29" s="27"/>
      <c r="VME29" s="29"/>
      <c r="VMF29" s="43"/>
      <c r="VMG29" s="29" t="s">
        <v>635</v>
      </c>
      <c r="VMH29" s="27"/>
      <c r="VMI29" s="29"/>
      <c r="VMJ29" s="43"/>
      <c r="VMK29" s="29" t="s">
        <v>635</v>
      </c>
      <c r="VML29" s="27"/>
      <c r="VMM29" s="29"/>
      <c r="VMN29" s="43"/>
      <c r="VMO29" s="29" t="s">
        <v>635</v>
      </c>
      <c r="VMP29" s="27"/>
      <c r="VMQ29" s="29"/>
      <c r="VMR29" s="43"/>
      <c r="VMS29" s="29" t="s">
        <v>635</v>
      </c>
      <c r="VMT29" s="27"/>
      <c r="VMU29" s="29"/>
      <c r="VMV29" s="43"/>
      <c r="VMW29" s="29" t="s">
        <v>635</v>
      </c>
      <c r="VMX29" s="27"/>
      <c r="VMY29" s="29"/>
      <c r="VMZ29" s="43"/>
      <c r="VNA29" s="29" t="s">
        <v>635</v>
      </c>
      <c r="VNB29" s="27"/>
      <c r="VNC29" s="29"/>
      <c r="VND29" s="43"/>
      <c r="VNE29" s="29" t="s">
        <v>635</v>
      </c>
      <c r="VNF29" s="27"/>
      <c r="VNG29" s="29"/>
      <c r="VNH29" s="43"/>
      <c r="VNI29" s="29" t="s">
        <v>635</v>
      </c>
      <c r="VNJ29" s="27"/>
      <c r="VNK29" s="29"/>
      <c r="VNL29" s="43"/>
      <c r="VNM29" s="29" t="s">
        <v>635</v>
      </c>
      <c r="VNN29" s="27"/>
      <c r="VNO29" s="29"/>
      <c r="VNP29" s="43"/>
      <c r="VNQ29" s="29" t="s">
        <v>635</v>
      </c>
      <c r="VNR29" s="27"/>
      <c r="VNS29" s="29"/>
      <c r="VNT29" s="43"/>
      <c r="VNU29" s="29" t="s">
        <v>635</v>
      </c>
      <c r="VNV29" s="27"/>
      <c r="VNW29" s="29"/>
      <c r="VNX29" s="43"/>
      <c r="VNY29" s="29" t="s">
        <v>635</v>
      </c>
      <c r="VNZ29" s="27"/>
      <c r="VOA29" s="29"/>
      <c r="VOB29" s="43"/>
      <c r="VOC29" s="29" t="s">
        <v>635</v>
      </c>
      <c r="VOD29" s="27"/>
      <c r="VOE29" s="29"/>
      <c r="VOF29" s="43"/>
      <c r="VOG29" s="29" t="s">
        <v>635</v>
      </c>
      <c r="VOH29" s="27"/>
      <c r="VOI29" s="29"/>
      <c r="VOJ29" s="43"/>
      <c r="VOK29" s="29" t="s">
        <v>635</v>
      </c>
      <c r="VOL29" s="27"/>
      <c r="VOM29" s="29"/>
      <c r="VON29" s="43"/>
      <c r="VOO29" s="29" t="s">
        <v>635</v>
      </c>
      <c r="VOP29" s="27"/>
      <c r="VOQ29" s="29"/>
      <c r="VOR29" s="43"/>
      <c r="VOS29" s="29" t="s">
        <v>635</v>
      </c>
      <c r="VOT29" s="27"/>
      <c r="VOU29" s="29"/>
      <c r="VOV29" s="43"/>
      <c r="VOW29" s="29" t="s">
        <v>635</v>
      </c>
      <c r="VOX29" s="27"/>
      <c r="VOY29" s="29"/>
      <c r="VOZ29" s="43"/>
      <c r="VPA29" s="29" t="s">
        <v>635</v>
      </c>
      <c r="VPB29" s="27"/>
      <c r="VPC29" s="29"/>
      <c r="VPD29" s="43"/>
      <c r="VPE29" s="29" t="s">
        <v>635</v>
      </c>
      <c r="VPF29" s="27"/>
      <c r="VPG29" s="29"/>
      <c r="VPH29" s="43"/>
      <c r="VPI29" s="29" t="s">
        <v>635</v>
      </c>
      <c r="VPJ29" s="27"/>
      <c r="VPK29" s="29"/>
      <c r="VPL29" s="43"/>
      <c r="VPM29" s="29" t="s">
        <v>635</v>
      </c>
      <c r="VPN29" s="27"/>
      <c r="VPO29" s="29"/>
      <c r="VPP29" s="43"/>
      <c r="VPQ29" s="29" t="s">
        <v>635</v>
      </c>
      <c r="VPR29" s="27"/>
      <c r="VPS29" s="29"/>
      <c r="VPT29" s="43"/>
      <c r="VPU29" s="29" t="s">
        <v>635</v>
      </c>
      <c r="VPV29" s="27"/>
      <c r="VPW29" s="29"/>
      <c r="VPX29" s="43"/>
      <c r="VPY29" s="29" t="s">
        <v>635</v>
      </c>
      <c r="VPZ29" s="27"/>
      <c r="VQA29" s="29"/>
      <c r="VQB29" s="43"/>
      <c r="VQC29" s="29" t="s">
        <v>635</v>
      </c>
      <c r="VQD29" s="27"/>
      <c r="VQE29" s="29"/>
      <c r="VQF29" s="43"/>
      <c r="VQG29" s="29" t="s">
        <v>635</v>
      </c>
      <c r="VQH29" s="27"/>
      <c r="VQI29" s="29"/>
      <c r="VQJ29" s="43"/>
      <c r="VQK29" s="29" t="s">
        <v>635</v>
      </c>
      <c r="VQL29" s="27"/>
      <c r="VQM29" s="29"/>
      <c r="VQN29" s="43"/>
      <c r="VQO29" s="29" t="s">
        <v>635</v>
      </c>
      <c r="VQP29" s="27"/>
      <c r="VQQ29" s="29"/>
      <c r="VQR29" s="43"/>
      <c r="VQS29" s="29" t="s">
        <v>635</v>
      </c>
      <c r="VQT29" s="27"/>
      <c r="VQU29" s="29"/>
      <c r="VQV29" s="43"/>
      <c r="VQW29" s="29" t="s">
        <v>635</v>
      </c>
      <c r="VQX29" s="27"/>
      <c r="VQY29" s="29"/>
      <c r="VQZ29" s="43"/>
      <c r="VRA29" s="29" t="s">
        <v>635</v>
      </c>
      <c r="VRB29" s="27"/>
      <c r="VRC29" s="29"/>
      <c r="VRD29" s="43"/>
      <c r="VRE29" s="29" t="s">
        <v>635</v>
      </c>
      <c r="VRF29" s="27"/>
      <c r="VRG29" s="29"/>
      <c r="VRH29" s="43"/>
      <c r="VRI29" s="29" t="s">
        <v>635</v>
      </c>
      <c r="VRJ29" s="27"/>
      <c r="VRK29" s="29"/>
      <c r="VRL29" s="43"/>
      <c r="VRM29" s="29" t="s">
        <v>635</v>
      </c>
      <c r="VRN29" s="27"/>
      <c r="VRO29" s="29"/>
      <c r="VRP29" s="43"/>
      <c r="VRQ29" s="29" t="s">
        <v>635</v>
      </c>
      <c r="VRR29" s="27"/>
      <c r="VRS29" s="29"/>
      <c r="VRT29" s="43"/>
      <c r="VRU29" s="29" t="s">
        <v>635</v>
      </c>
      <c r="VRV29" s="27"/>
      <c r="VRW29" s="29"/>
      <c r="VRX29" s="43"/>
      <c r="VRY29" s="29" t="s">
        <v>635</v>
      </c>
      <c r="VRZ29" s="27"/>
      <c r="VSA29" s="29"/>
      <c r="VSB29" s="43"/>
      <c r="VSC29" s="29" t="s">
        <v>635</v>
      </c>
      <c r="VSD29" s="27"/>
      <c r="VSE29" s="29"/>
      <c r="VSF29" s="43"/>
      <c r="VSG29" s="29" t="s">
        <v>635</v>
      </c>
      <c r="VSH29" s="27"/>
      <c r="VSI29" s="29"/>
      <c r="VSJ29" s="43"/>
      <c r="VSK29" s="29" t="s">
        <v>635</v>
      </c>
      <c r="VSL29" s="27"/>
      <c r="VSM29" s="29"/>
      <c r="VSN29" s="43"/>
      <c r="VSO29" s="29" t="s">
        <v>635</v>
      </c>
      <c r="VSP29" s="27"/>
      <c r="VSQ29" s="29"/>
      <c r="VSR29" s="43"/>
      <c r="VSS29" s="29" t="s">
        <v>635</v>
      </c>
      <c r="VST29" s="27"/>
      <c r="VSU29" s="29"/>
      <c r="VSV29" s="43"/>
      <c r="VSW29" s="29" t="s">
        <v>635</v>
      </c>
      <c r="VSX29" s="27"/>
      <c r="VSY29" s="29"/>
      <c r="VSZ29" s="43"/>
      <c r="VTA29" s="29" t="s">
        <v>635</v>
      </c>
      <c r="VTB29" s="27"/>
      <c r="VTC29" s="29"/>
      <c r="VTD29" s="43"/>
      <c r="VTE29" s="29" t="s">
        <v>635</v>
      </c>
      <c r="VTF29" s="27"/>
      <c r="VTG29" s="29"/>
      <c r="VTH29" s="43"/>
      <c r="VTI29" s="29" t="s">
        <v>635</v>
      </c>
      <c r="VTJ29" s="27"/>
      <c r="VTK29" s="29"/>
      <c r="VTL29" s="43"/>
      <c r="VTM29" s="29" t="s">
        <v>635</v>
      </c>
      <c r="VTN29" s="27"/>
      <c r="VTO29" s="29"/>
      <c r="VTP29" s="43"/>
      <c r="VTQ29" s="29" t="s">
        <v>635</v>
      </c>
      <c r="VTR29" s="27"/>
      <c r="VTS29" s="29"/>
      <c r="VTT29" s="43"/>
      <c r="VTU29" s="29" t="s">
        <v>635</v>
      </c>
      <c r="VTV29" s="27"/>
      <c r="VTW29" s="29"/>
      <c r="VTX29" s="43"/>
      <c r="VTY29" s="29" t="s">
        <v>635</v>
      </c>
      <c r="VTZ29" s="27"/>
      <c r="VUA29" s="29"/>
      <c r="VUB29" s="43"/>
      <c r="VUC29" s="29" t="s">
        <v>635</v>
      </c>
      <c r="VUD29" s="27"/>
      <c r="VUE29" s="29"/>
      <c r="VUF29" s="43"/>
      <c r="VUG29" s="29" t="s">
        <v>635</v>
      </c>
      <c r="VUH29" s="27"/>
      <c r="VUI29" s="29"/>
      <c r="VUJ29" s="43"/>
      <c r="VUK29" s="29" t="s">
        <v>635</v>
      </c>
      <c r="VUL29" s="27"/>
      <c r="VUM29" s="29"/>
      <c r="VUN29" s="43"/>
      <c r="VUO29" s="29" t="s">
        <v>635</v>
      </c>
      <c r="VUP29" s="27"/>
      <c r="VUQ29" s="29"/>
      <c r="VUR29" s="43"/>
      <c r="VUS29" s="29" t="s">
        <v>635</v>
      </c>
      <c r="VUT29" s="27"/>
      <c r="VUU29" s="29"/>
      <c r="VUV29" s="43"/>
      <c r="VUW29" s="29" t="s">
        <v>635</v>
      </c>
      <c r="VUX29" s="27"/>
      <c r="VUY29" s="29"/>
      <c r="VUZ29" s="43"/>
      <c r="VVA29" s="29" t="s">
        <v>635</v>
      </c>
      <c r="VVB29" s="27"/>
      <c r="VVC29" s="29"/>
      <c r="VVD29" s="43"/>
      <c r="VVE29" s="29" t="s">
        <v>635</v>
      </c>
      <c r="VVF29" s="27"/>
      <c r="VVG29" s="29"/>
      <c r="VVH29" s="43"/>
      <c r="VVI29" s="29" t="s">
        <v>635</v>
      </c>
      <c r="VVJ29" s="27"/>
      <c r="VVK29" s="29"/>
      <c r="VVL29" s="43"/>
      <c r="VVM29" s="29" t="s">
        <v>635</v>
      </c>
      <c r="VVN29" s="27"/>
      <c r="VVO29" s="29"/>
      <c r="VVP29" s="43"/>
      <c r="VVQ29" s="29" t="s">
        <v>635</v>
      </c>
      <c r="VVR29" s="27"/>
      <c r="VVS29" s="29"/>
      <c r="VVT29" s="43"/>
      <c r="VVU29" s="29" t="s">
        <v>635</v>
      </c>
      <c r="VVV29" s="27"/>
      <c r="VVW29" s="29"/>
      <c r="VVX29" s="43"/>
      <c r="VVY29" s="29" t="s">
        <v>635</v>
      </c>
      <c r="VVZ29" s="27"/>
      <c r="VWA29" s="29"/>
      <c r="VWB29" s="43"/>
      <c r="VWC29" s="29" t="s">
        <v>635</v>
      </c>
      <c r="VWD29" s="27"/>
      <c r="VWE29" s="29"/>
      <c r="VWF29" s="43"/>
      <c r="VWG29" s="29" t="s">
        <v>635</v>
      </c>
      <c r="VWH29" s="27"/>
      <c r="VWI29" s="29"/>
      <c r="VWJ29" s="43"/>
      <c r="VWK29" s="29" t="s">
        <v>635</v>
      </c>
      <c r="VWL29" s="27"/>
      <c r="VWM29" s="29"/>
      <c r="VWN29" s="43"/>
      <c r="VWO29" s="29" t="s">
        <v>635</v>
      </c>
      <c r="VWP29" s="27"/>
      <c r="VWQ29" s="29"/>
      <c r="VWR29" s="43"/>
      <c r="VWS29" s="29" t="s">
        <v>635</v>
      </c>
      <c r="VWT29" s="27"/>
      <c r="VWU29" s="29"/>
      <c r="VWV29" s="43"/>
      <c r="VWW29" s="29" t="s">
        <v>635</v>
      </c>
      <c r="VWX29" s="27"/>
      <c r="VWY29" s="29"/>
      <c r="VWZ29" s="43"/>
      <c r="VXA29" s="29" t="s">
        <v>635</v>
      </c>
      <c r="VXB29" s="27"/>
      <c r="VXC29" s="29"/>
      <c r="VXD29" s="43"/>
      <c r="VXE29" s="29" t="s">
        <v>635</v>
      </c>
      <c r="VXF29" s="27"/>
      <c r="VXG29" s="29"/>
      <c r="VXH29" s="43"/>
      <c r="VXI29" s="29" t="s">
        <v>635</v>
      </c>
      <c r="VXJ29" s="27"/>
      <c r="VXK29" s="29"/>
      <c r="VXL29" s="43"/>
      <c r="VXM29" s="29" t="s">
        <v>635</v>
      </c>
      <c r="VXN29" s="27"/>
      <c r="VXO29" s="29"/>
      <c r="VXP29" s="43"/>
      <c r="VXQ29" s="29" t="s">
        <v>635</v>
      </c>
      <c r="VXR29" s="27"/>
      <c r="VXS29" s="29"/>
      <c r="VXT29" s="43"/>
      <c r="VXU29" s="29" t="s">
        <v>635</v>
      </c>
      <c r="VXV29" s="27"/>
      <c r="VXW29" s="29"/>
      <c r="VXX29" s="43"/>
      <c r="VXY29" s="29" t="s">
        <v>635</v>
      </c>
      <c r="VXZ29" s="27"/>
      <c r="VYA29" s="29"/>
      <c r="VYB29" s="43"/>
      <c r="VYC29" s="29" t="s">
        <v>635</v>
      </c>
      <c r="VYD29" s="27"/>
      <c r="VYE29" s="29"/>
      <c r="VYF29" s="43"/>
      <c r="VYG29" s="29" t="s">
        <v>635</v>
      </c>
      <c r="VYH29" s="27"/>
      <c r="VYI29" s="29"/>
      <c r="VYJ29" s="43"/>
      <c r="VYK29" s="29" t="s">
        <v>635</v>
      </c>
      <c r="VYL29" s="27"/>
      <c r="VYM29" s="29"/>
      <c r="VYN29" s="43"/>
      <c r="VYO29" s="29" t="s">
        <v>635</v>
      </c>
      <c r="VYP29" s="27"/>
      <c r="VYQ29" s="29"/>
      <c r="VYR29" s="43"/>
      <c r="VYS29" s="29" t="s">
        <v>635</v>
      </c>
      <c r="VYT29" s="27"/>
      <c r="VYU29" s="29"/>
      <c r="VYV29" s="43"/>
      <c r="VYW29" s="29" t="s">
        <v>635</v>
      </c>
      <c r="VYX29" s="27"/>
      <c r="VYY29" s="29"/>
      <c r="VYZ29" s="43"/>
      <c r="VZA29" s="29" t="s">
        <v>635</v>
      </c>
      <c r="VZB29" s="27"/>
      <c r="VZC29" s="29"/>
      <c r="VZD29" s="43"/>
      <c r="VZE29" s="29" t="s">
        <v>635</v>
      </c>
      <c r="VZF29" s="27"/>
      <c r="VZG29" s="29"/>
      <c r="VZH29" s="43"/>
      <c r="VZI29" s="29" t="s">
        <v>635</v>
      </c>
      <c r="VZJ29" s="27"/>
      <c r="VZK29" s="29"/>
      <c r="VZL29" s="43"/>
      <c r="VZM29" s="29" t="s">
        <v>635</v>
      </c>
      <c r="VZN29" s="27"/>
      <c r="VZO29" s="29"/>
      <c r="VZP29" s="43"/>
      <c r="VZQ29" s="29" t="s">
        <v>635</v>
      </c>
      <c r="VZR29" s="27"/>
      <c r="VZS29" s="29"/>
      <c r="VZT29" s="43"/>
      <c r="VZU29" s="29" t="s">
        <v>635</v>
      </c>
      <c r="VZV29" s="27"/>
      <c r="VZW29" s="29"/>
      <c r="VZX29" s="43"/>
      <c r="VZY29" s="29" t="s">
        <v>635</v>
      </c>
      <c r="VZZ29" s="27"/>
      <c r="WAA29" s="29"/>
      <c r="WAB29" s="43"/>
      <c r="WAC29" s="29" t="s">
        <v>635</v>
      </c>
      <c r="WAD29" s="27"/>
      <c r="WAE29" s="29"/>
      <c r="WAF29" s="43"/>
      <c r="WAG29" s="29" t="s">
        <v>635</v>
      </c>
      <c r="WAH29" s="27"/>
      <c r="WAI29" s="29"/>
      <c r="WAJ29" s="43"/>
      <c r="WAK29" s="29" t="s">
        <v>635</v>
      </c>
      <c r="WAL29" s="27"/>
      <c r="WAM29" s="29"/>
      <c r="WAN29" s="43"/>
      <c r="WAO29" s="29" t="s">
        <v>635</v>
      </c>
      <c r="WAP29" s="27"/>
      <c r="WAQ29" s="29"/>
      <c r="WAR29" s="43"/>
      <c r="WAS29" s="29" t="s">
        <v>635</v>
      </c>
      <c r="WAT29" s="27"/>
      <c r="WAU29" s="29"/>
      <c r="WAV29" s="43"/>
      <c r="WAW29" s="29" t="s">
        <v>635</v>
      </c>
      <c r="WAX29" s="27"/>
      <c r="WAY29" s="29"/>
      <c r="WAZ29" s="43"/>
      <c r="WBA29" s="29" t="s">
        <v>635</v>
      </c>
      <c r="WBB29" s="27"/>
      <c r="WBC29" s="29"/>
      <c r="WBD29" s="43"/>
      <c r="WBE29" s="29" t="s">
        <v>635</v>
      </c>
      <c r="WBF29" s="27"/>
      <c r="WBG29" s="29"/>
      <c r="WBH29" s="43"/>
      <c r="WBI29" s="29" t="s">
        <v>635</v>
      </c>
      <c r="WBJ29" s="27"/>
      <c r="WBK29" s="29"/>
      <c r="WBL29" s="43"/>
      <c r="WBM29" s="29" t="s">
        <v>635</v>
      </c>
      <c r="WBN29" s="27"/>
      <c r="WBO29" s="29"/>
      <c r="WBP29" s="43"/>
      <c r="WBQ29" s="29" t="s">
        <v>635</v>
      </c>
      <c r="WBR29" s="27"/>
      <c r="WBS29" s="29"/>
      <c r="WBT29" s="43"/>
      <c r="WBU29" s="29" t="s">
        <v>635</v>
      </c>
      <c r="WBV29" s="27"/>
      <c r="WBW29" s="29"/>
      <c r="WBX29" s="43"/>
      <c r="WBY29" s="29" t="s">
        <v>635</v>
      </c>
      <c r="WBZ29" s="27"/>
      <c r="WCA29" s="29"/>
      <c r="WCB29" s="43"/>
      <c r="WCC29" s="29" t="s">
        <v>635</v>
      </c>
      <c r="WCD29" s="27"/>
      <c r="WCE29" s="29"/>
      <c r="WCF29" s="43"/>
      <c r="WCG29" s="29" t="s">
        <v>635</v>
      </c>
      <c r="WCH29" s="27"/>
      <c r="WCI29" s="29"/>
      <c r="WCJ29" s="43"/>
      <c r="WCK29" s="29" t="s">
        <v>635</v>
      </c>
      <c r="WCL29" s="27"/>
      <c r="WCM29" s="29"/>
      <c r="WCN29" s="43"/>
      <c r="WCO29" s="29" t="s">
        <v>635</v>
      </c>
      <c r="WCP29" s="27"/>
      <c r="WCQ29" s="29"/>
      <c r="WCR29" s="43"/>
      <c r="WCS29" s="29" t="s">
        <v>635</v>
      </c>
      <c r="WCT29" s="27"/>
      <c r="WCU29" s="29"/>
      <c r="WCV29" s="43"/>
      <c r="WCW29" s="29" t="s">
        <v>635</v>
      </c>
      <c r="WCX29" s="27"/>
      <c r="WCY29" s="29"/>
      <c r="WCZ29" s="43"/>
      <c r="WDA29" s="29" t="s">
        <v>635</v>
      </c>
      <c r="WDB29" s="27"/>
      <c r="WDC29" s="29"/>
      <c r="WDD29" s="43"/>
      <c r="WDE29" s="29" t="s">
        <v>635</v>
      </c>
      <c r="WDF29" s="27"/>
      <c r="WDG29" s="29"/>
      <c r="WDH29" s="43"/>
      <c r="WDI29" s="29" t="s">
        <v>635</v>
      </c>
      <c r="WDJ29" s="27"/>
      <c r="WDK29" s="29"/>
      <c r="WDL29" s="43"/>
      <c r="WDM29" s="29" t="s">
        <v>635</v>
      </c>
      <c r="WDN29" s="27"/>
      <c r="WDO29" s="29"/>
      <c r="WDP29" s="43"/>
      <c r="WDQ29" s="29" t="s">
        <v>635</v>
      </c>
      <c r="WDR29" s="27"/>
      <c r="WDS29" s="29"/>
      <c r="WDT29" s="43"/>
      <c r="WDU29" s="29" t="s">
        <v>635</v>
      </c>
      <c r="WDV29" s="27"/>
      <c r="WDW29" s="29"/>
      <c r="WDX29" s="43"/>
      <c r="WDY29" s="29" t="s">
        <v>635</v>
      </c>
      <c r="WDZ29" s="27"/>
      <c r="WEA29" s="29"/>
      <c r="WEB29" s="43"/>
      <c r="WEC29" s="29" t="s">
        <v>635</v>
      </c>
      <c r="WED29" s="27"/>
      <c r="WEE29" s="29"/>
      <c r="WEF29" s="43"/>
      <c r="WEG29" s="29" t="s">
        <v>635</v>
      </c>
      <c r="WEH29" s="27"/>
      <c r="WEI29" s="29"/>
      <c r="WEJ29" s="43"/>
      <c r="WEK29" s="29" t="s">
        <v>635</v>
      </c>
      <c r="WEL29" s="27"/>
      <c r="WEM29" s="29"/>
      <c r="WEN29" s="43"/>
      <c r="WEO29" s="29" t="s">
        <v>635</v>
      </c>
      <c r="WEP29" s="27"/>
      <c r="WEQ29" s="29"/>
      <c r="WER29" s="43"/>
      <c r="WES29" s="29" t="s">
        <v>635</v>
      </c>
      <c r="WET29" s="27"/>
      <c r="WEU29" s="29"/>
      <c r="WEV29" s="43"/>
      <c r="WEW29" s="29" t="s">
        <v>635</v>
      </c>
      <c r="WEX29" s="27"/>
      <c r="WEY29" s="29"/>
      <c r="WEZ29" s="43"/>
      <c r="WFA29" s="29" t="s">
        <v>635</v>
      </c>
      <c r="WFB29" s="27"/>
      <c r="WFC29" s="29"/>
      <c r="WFD29" s="43"/>
      <c r="WFE29" s="29" t="s">
        <v>635</v>
      </c>
      <c r="WFF29" s="27"/>
      <c r="WFG29" s="29"/>
      <c r="WFH29" s="43"/>
      <c r="WFI29" s="29" t="s">
        <v>635</v>
      </c>
      <c r="WFJ29" s="27"/>
      <c r="WFK29" s="29"/>
      <c r="WFL29" s="43"/>
      <c r="WFM29" s="29" t="s">
        <v>635</v>
      </c>
      <c r="WFN29" s="27"/>
      <c r="WFO29" s="29"/>
      <c r="WFP29" s="43"/>
      <c r="WFQ29" s="29" t="s">
        <v>635</v>
      </c>
      <c r="WFR29" s="27"/>
      <c r="WFS29" s="29"/>
      <c r="WFT29" s="43"/>
      <c r="WFU29" s="29" t="s">
        <v>635</v>
      </c>
      <c r="WFV29" s="27"/>
      <c r="WFW29" s="29"/>
      <c r="WFX29" s="43"/>
      <c r="WFY29" s="29" t="s">
        <v>635</v>
      </c>
      <c r="WFZ29" s="27"/>
      <c r="WGA29" s="29"/>
      <c r="WGB29" s="43"/>
      <c r="WGC29" s="29" t="s">
        <v>635</v>
      </c>
      <c r="WGD29" s="27"/>
      <c r="WGE29" s="29"/>
      <c r="WGF29" s="43"/>
      <c r="WGG29" s="29" t="s">
        <v>635</v>
      </c>
      <c r="WGH29" s="27"/>
      <c r="WGI29" s="29"/>
      <c r="WGJ29" s="43"/>
      <c r="WGK29" s="29" t="s">
        <v>635</v>
      </c>
      <c r="WGL29" s="27"/>
      <c r="WGM29" s="29"/>
      <c r="WGN29" s="43"/>
      <c r="WGO29" s="29" t="s">
        <v>635</v>
      </c>
      <c r="WGP29" s="27"/>
      <c r="WGQ29" s="29"/>
      <c r="WGR29" s="43"/>
      <c r="WGS29" s="29" t="s">
        <v>635</v>
      </c>
      <c r="WGT29" s="27"/>
      <c r="WGU29" s="29"/>
      <c r="WGV29" s="43"/>
      <c r="WGW29" s="29" t="s">
        <v>635</v>
      </c>
      <c r="WGX29" s="27"/>
      <c r="WGY29" s="29"/>
      <c r="WGZ29" s="43"/>
      <c r="WHA29" s="29" t="s">
        <v>635</v>
      </c>
      <c r="WHB29" s="27"/>
      <c r="WHC29" s="29"/>
      <c r="WHD29" s="43"/>
      <c r="WHE29" s="29" t="s">
        <v>635</v>
      </c>
      <c r="WHF29" s="27"/>
      <c r="WHG29" s="29"/>
      <c r="WHH29" s="43"/>
      <c r="WHI29" s="29" t="s">
        <v>635</v>
      </c>
      <c r="WHJ29" s="27"/>
      <c r="WHK29" s="29"/>
      <c r="WHL29" s="43"/>
      <c r="WHM29" s="29" t="s">
        <v>635</v>
      </c>
      <c r="WHN29" s="27"/>
      <c r="WHO29" s="29"/>
      <c r="WHP29" s="43"/>
      <c r="WHQ29" s="29" t="s">
        <v>635</v>
      </c>
      <c r="WHR29" s="27"/>
      <c r="WHS29" s="29"/>
      <c r="WHT29" s="43"/>
      <c r="WHU29" s="29" t="s">
        <v>635</v>
      </c>
      <c r="WHV29" s="27"/>
      <c r="WHW29" s="29"/>
      <c r="WHX29" s="43"/>
      <c r="WHY29" s="29" t="s">
        <v>635</v>
      </c>
      <c r="WHZ29" s="27"/>
      <c r="WIA29" s="29"/>
      <c r="WIB29" s="43"/>
      <c r="WIC29" s="29" t="s">
        <v>635</v>
      </c>
      <c r="WID29" s="27"/>
      <c r="WIE29" s="29"/>
      <c r="WIF29" s="43"/>
      <c r="WIG29" s="29" t="s">
        <v>635</v>
      </c>
      <c r="WIH29" s="27"/>
      <c r="WII29" s="29"/>
      <c r="WIJ29" s="43"/>
      <c r="WIK29" s="29" t="s">
        <v>635</v>
      </c>
      <c r="WIL29" s="27"/>
      <c r="WIM29" s="29"/>
      <c r="WIN29" s="43"/>
      <c r="WIO29" s="29" t="s">
        <v>635</v>
      </c>
      <c r="WIP29" s="27"/>
      <c r="WIQ29" s="29"/>
      <c r="WIR29" s="43"/>
      <c r="WIS29" s="29" t="s">
        <v>635</v>
      </c>
      <c r="WIT29" s="27"/>
      <c r="WIU29" s="29"/>
      <c r="WIV29" s="43"/>
      <c r="WIW29" s="29" t="s">
        <v>635</v>
      </c>
      <c r="WIX29" s="27"/>
      <c r="WIY29" s="29"/>
      <c r="WIZ29" s="43"/>
      <c r="WJA29" s="29" t="s">
        <v>635</v>
      </c>
      <c r="WJB29" s="27"/>
      <c r="WJC29" s="29"/>
      <c r="WJD29" s="43"/>
      <c r="WJE29" s="29" t="s">
        <v>635</v>
      </c>
      <c r="WJF29" s="27"/>
      <c r="WJG29" s="29"/>
      <c r="WJH29" s="43"/>
      <c r="WJI29" s="29" t="s">
        <v>635</v>
      </c>
      <c r="WJJ29" s="27"/>
      <c r="WJK29" s="29"/>
      <c r="WJL29" s="43"/>
      <c r="WJM29" s="29" t="s">
        <v>635</v>
      </c>
      <c r="WJN29" s="27"/>
      <c r="WJO29" s="29"/>
      <c r="WJP29" s="43"/>
      <c r="WJQ29" s="29" t="s">
        <v>635</v>
      </c>
      <c r="WJR29" s="27"/>
      <c r="WJS29" s="29"/>
      <c r="WJT29" s="43"/>
      <c r="WJU29" s="29" t="s">
        <v>635</v>
      </c>
      <c r="WJV29" s="27"/>
      <c r="WJW29" s="29"/>
      <c r="WJX29" s="43"/>
      <c r="WJY29" s="29" t="s">
        <v>635</v>
      </c>
      <c r="WJZ29" s="27"/>
      <c r="WKA29" s="29"/>
      <c r="WKB29" s="43"/>
      <c r="WKC29" s="29" t="s">
        <v>635</v>
      </c>
      <c r="WKD29" s="27"/>
      <c r="WKE29" s="29"/>
      <c r="WKF29" s="43"/>
      <c r="WKG29" s="29" t="s">
        <v>635</v>
      </c>
      <c r="WKH29" s="27"/>
      <c r="WKI29" s="29"/>
      <c r="WKJ29" s="43"/>
      <c r="WKK29" s="29" t="s">
        <v>635</v>
      </c>
      <c r="WKL29" s="27"/>
      <c r="WKM29" s="29"/>
      <c r="WKN29" s="43"/>
      <c r="WKO29" s="29" t="s">
        <v>635</v>
      </c>
      <c r="WKP29" s="27"/>
      <c r="WKQ29" s="29"/>
      <c r="WKR29" s="43"/>
      <c r="WKS29" s="29" t="s">
        <v>635</v>
      </c>
      <c r="WKT29" s="27"/>
      <c r="WKU29" s="29"/>
      <c r="WKV29" s="43"/>
      <c r="WKW29" s="29" t="s">
        <v>635</v>
      </c>
      <c r="WKX29" s="27"/>
      <c r="WKY29" s="29"/>
      <c r="WKZ29" s="43"/>
      <c r="WLA29" s="29" t="s">
        <v>635</v>
      </c>
      <c r="WLB29" s="27"/>
      <c r="WLC29" s="29"/>
      <c r="WLD29" s="43"/>
      <c r="WLE29" s="29" t="s">
        <v>635</v>
      </c>
      <c r="WLF29" s="27"/>
      <c r="WLG29" s="29"/>
      <c r="WLH29" s="43"/>
      <c r="WLI29" s="29" t="s">
        <v>635</v>
      </c>
      <c r="WLJ29" s="27"/>
      <c r="WLK29" s="29"/>
      <c r="WLL29" s="43"/>
      <c r="WLM29" s="29" t="s">
        <v>635</v>
      </c>
      <c r="WLN29" s="27"/>
      <c r="WLO29" s="29"/>
      <c r="WLP29" s="43"/>
      <c r="WLQ29" s="29" t="s">
        <v>635</v>
      </c>
      <c r="WLR29" s="27"/>
      <c r="WLS29" s="29"/>
      <c r="WLT29" s="43"/>
      <c r="WLU29" s="29" t="s">
        <v>635</v>
      </c>
      <c r="WLV29" s="27"/>
      <c r="WLW29" s="29"/>
      <c r="WLX29" s="43"/>
      <c r="WLY29" s="29" t="s">
        <v>635</v>
      </c>
      <c r="WLZ29" s="27"/>
      <c r="WMA29" s="29"/>
      <c r="WMB29" s="43"/>
      <c r="WMC29" s="29" t="s">
        <v>635</v>
      </c>
      <c r="WMD29" s="27"/>
      <c r="WME29" s="29"/>
      <c r="WMF29" s="43"/>
      <c r="WMG29" s="29" t="s">
        <v>635</v>
      </c>
      <c r="WMH29" s="27"/>
      <c r="WMI29" s="29"/>
      <c r="WMJ29" s="43"/>
      <c r="WMK29" s="29" t="s">
        <v>635</v>
      </c>
      <c r="WML29" s="27"/>
      <c r="WMM29" s="29"/>
      <c r="WMN29" s="43"/>
      <c r="WMO29" s="29" t="s">
        <v>635</v>
      </c>
      <c r="WMP29" s="27"/>
      <c r="WMQ29" s="29"/>
      <c r="WMR29" s="43"/>
      <c r="WMS29" s="29" t="s">
        <v>635</v>
      </c>
      <c r="WMT29" s="27"/>
      <c r="WMU29" s="29"/>
      <c r="WMV29" s="43"/>
      <c r="WMW29" s="29" t="s">
        <v>635</v>
      </c>
      <c r="WMX29" s="27"/>
      <c r="WMY29" s="29"/>
      <c r="WMZ29" s="43"/>
      <c r="WNA29" s="29" t="s">
        <v>635</v>
      </c>
      <c r="WNB29" s="27"/>
      <c r="WNC29" s="29"/>
      <c r="WND29" s="43"/>
      <c r="WNE29" s="29" t="s">
        <v>635</v>
      </c>
      <c r="WNF29" s="27"/>
      <c r="WNG29" s="29"/>
      <c r="WNH29" s="43"/>
      <c r="WNI29" s="29" t="s">
        <v>635</v>
      </c>
      <c r="WNJ29" s="27"/>
      <c r="WNK29" s="29"/>
      <c r="WNL29" s="43"/>
      <c r="WNM29" s="29" t="s">
        <v>635</v>
      </c>
      <c r="WNN29" s="27"/>
      <c r="WNO29" s="29"/>
      <c r="WNP29" s="43"/>
      <c r="WNQ29" s="29" t="s">
        <v>635</v>
      </c>
      <c r="WNR29" s="27"/>
      <c r="WNS29" s="29"/>
      <c r="WNT29" s="43"/>
      <c r="WNU29" s="29" t="s">
        <v>635</v>
      </c>
      <c r="WNV29" s="27"/>
      <c r="WNW29" s="29"/>
      <c r="WNX29" s="43"/>
      <c r="WNY29" s="29" t="s">
        <v>635</v>
      </c>
      <c r="WNZ29" s="27"/>
      <c r="WOA29" s="29"/>
      <c r="WOB29" s="43"/>
      <c r="WOC29" s="29" t="s">
        <v>635</v>
      </c>
      <c r="WOD29" s="27"/>
      <c r="WOE29" s="29"/>
      <c r="WOF29" s="43"/>
      <c r="WOG29" s="29" t="s">
        <v>635</v>
      </c>
      <c r="WOH29" s="27"/>
      <c r="WOI29" s="29"/>
      <c r="WOJ29" s="43"/>
      <c r="WOK29" s="29" t="s">
        <v>635</v>
      </c>
      <c r="WOL29" s="27"/>
      <c r="WOM29" s="29"/>
      <c r="WON29" s="43"/>
      <c r="WOO29" s="29" t="s">
        <v>635</v>
      </c>
      <c r="WOP29" s="27"/>
      <c r="WOQ29" s="29"/>
      <c r="WOR29" s="43"/>
      <c r="WOS29" s="29" t="s">
        <v>635</v>
      </c>
      <c r="WOT29" s="27"/>
      <c r="WOU29" s="29"/>
      <c r="WOV29" s="43"/>
      <c r="WOW29" s="29" t="s">
        <v>635</v>
      </c>
      <c r="WOX29" s="27"/>
      <c r="WOY29" s="29"/>
      <c r="WOZ29" s="43"/>
      <c r="WPA29" s="29" t="s">
        <v>635</v>
      </c>
      <c r="WPB29" s="27"/>
      <c r="WPC29" s="29"/>
      <c r="WPD29" s="43"/>
      <c r="WPE29" s="29" t="s">
        <v>635</v>
      </c>
      <c r="WPF29" s="27"/>
      <c r="WPG29" s="29"/>
      <c r="WPH29" s="43"/>
      <c r="WPI29" s="29" t="s">
        <v>635</v>
      </c>
      <c r="WPJ29" s="27"/>
      <c r="WPK29" s="29"/>
      <c r="WPL29" s="43"/>
      <c r="WPM29" s="29" t="s">
        <v>635</v>
      </c>
      <c r="WPN29" s="27"/>
      <c r="WPO29" s="29"/>
      <c r="WPP29" s="43"/>
      <c r="WPQ29" s="29" t="s">
        <v>635</v>
      </c>
      <c r="WPR29" s="27"/>
      <c r="WPS29" s="29"/>
      <c r="WPT29" s="43"/>
      <c r="WPU29" s="29" t="s">
        <v>635</v>
      </c>
      <c r="WPV29" s="27"/>
      <c r="WPW29" s="29"/>
      <c r="WPX29" s="43"/>
      <c r="WPY29" s="29" t="s">
        <v>635</v>
      </c>
      <c r="WPZ29" s="27"/>
      <c r="WQA29" s="29"/>
      <c r="WQB29" s="43"/>
      <c r="WQC29" s="29" t="s">
        <v>635</v>
      </c>
      <c r="WQD29" s="27"/>
      <c r="WQE29" s="29"/>
      <c r="WQF29" s="43"/>
      <c r="WQG29" s="29" t="s">
        <v>635</v>
      </c>
      <c r="WQH29" s="27"/>
      <c r="WQI29" s="29"/>
      <c r="WQJ29" s="43"/>
      <c r="WQK29" s="29" t="s">
        <v>635</v>
      </c>
      <c r="WQL29" s="27"/>
      <c r="WQM29" s="29"/>
      <c r="WQN29" s="43"/>
      <c r="WQO29" s="29" t="s">
        <v>635</v>
      </c>
      <c r="WQP29" s="27"/>
      <c r="WQQ29" s="29"/>
      <c r="WQR29" s="43"/>
      <c r="WQS29" s="29" t="s">
        <v>635</v>
      </c>
      <c r="WQT29" s="27"/>
      <c r="WQU29" s="29"/>
      <c r="WQV29" s="43"/>
      <c r="WQW29" s="29" t="s">
        <v>635</v>
      </c>
      <c r="WQX29" s="27"/>
      <c r="WQY29" s="29"/>
      <c r="WQZ29" s="43"/>
      <c r="WRA29" s="29" t="s">
        <v>635</v>
      </c>
      <c r="WRB29" s="27"/>
      <c r="WRC29" s="29"/>
      <c r="WRD29" s="43"/>
      <c r="WRE29" s="29" t="s">
        <v>635</v>
      </c>
      <c r="WRF29" s="27"/>
      <c r="WRG29" s="29"/>
      <c r="WRH29" s="43"/>
      <c r="WRI29" s="29" t="s">
        <v>635</v>
      </c>
      <c r="WRJ29" s="27"/>
      <c r="WRK29" s="29"/>
      <c r="WRL29" s="43"/>
      <c r="WRM29" s="29" t="s">
        <v>635</v>
      </c>
      <c r="WRN29" s="27"/>
      <c r="WRO29" s="29"/>
      <c r="WRP29" s="43"/>
      <c r="WRQ29" s="29" t="s">
        <v>635</v>
      </c>
      <c r="WRR29" s="27"/>
      <c r="WRS29" s="29"/>
      <c r="WRT29" s="43"/>
      <c r="WRU29" s="29" t="s">
        <v>635</v>
      </c>
      <c r="WRV29" s="27"/>
      <c r="WRW29" s="29"/>
      <c r="WRX29" s="43"/>
      <c r="WRY29" s="29" t="s">
        <v>635</v>
      </c>
      <c r="WRZ29" s="27"/>
      <c r="WSA29" s="29"/>
      <c r="WSB29" s="43"/>
      <c r="WSC29" s="29" t="s">
        <v>635</v>
      </c>
      <c r="WSD29" s="27"/>
      <c r="WSE29" s="29"/>
      <c r="WSF29" s="43"/>
      <c r="WSG29" s="29" t="s">
        <v>635</v>
      </c>
      <c r="WSH29" s="27"/>
      <c r="WSI29" s="29"/>
      <c r="WSJ29" s="43"/>
      <c r="WSK29" s="29" t="s">
        <v>635</v>
      </c>
      <c r="WSL29" s="27"/>
      <c r="WSM29" s="29"/>
      <c r="WSN29" s="43"/>
      <c r="WSO29" s="29" t="s">
        <v>635</v>
      </c>
      <c r="WSP29" s="27"/>
      <c r="WSQ29" s="29"/>
      <c r="WSR29" s="43"/>
      <c r="WSS29" s="29" t="s">
        <v>635</v>
      </c>
      <c r="WST29" s="27"/>
      <c r="WSU29" s="29"/>
      <c r="WSV29" s="43"/>
      <c r="WSW29" s="29" t="s">
        <v>635</v>
      </c>
      <c r="WSX29" s="27"/>
      <c r="WSY29" s="29"/>
      <c r="WSZ29" s="43"/>
      <c r="WTA29" s="29" t="s">
        <v>635</v>
      </c>
      <c r="WTB29" s="27"/>
      <c r="WTC29" s="29"/>
      <c r="WTD29" s="43"/>
      <c r="WTE29" s="29" t="s">
        <v>635</v>
      </c>
      <c r="WTF29" s="27"/>
      <c r="WTG29" s="29"/>
      <c r="WTH29" s="43"/>
      <c r="WTI29" s="29" t="s">
        <v>635</v>
      </c>
      <c r="WTJ29" s="27"/>
      <c r="WTK29" s="29"/>
      <c r="WTL29" s="43"/>
      <c r="WTM29" s="29" t="s">
        <v>635</v>
      </c>
      <c r="WTN29" s="27"/>
      <c r="WTO29" s="29"/>
      <c r="WTP29" s="43"/>
      <c r="WTQ29" s="29" t="s">
        <v>635</v>
      </c>
      <c r="WTR29" s="27"/>
      <c r="WTS29" s="29"/>
      <c r="WTT29" s="43"/>
      <c r="WTU29" s="29" t="s">
        <v>635</v>
      </c>
      <c r="WTV29" s="27"/>
      <c r="WTW29" s="29"/>
      <c r="WTX29" s="43"/>
      <c r="WTY29" s="29" t="s">
        <v>635</v>
      </c>
      <c r="WTZ29" s="27"/>
      <c r="WUA29" s="29"/>
      <c r="WUB29" s="43"/>
      <c r="WUC29" s="29" t="s">
        <v>635</v>
      </c>
      <c r="WUD29" s="27"/>
      <c r="WUE29" s="29"/>
      <c r="WUF29" s="43"/>
      <c r="WUG29" s="29" t="s">
        <v>635</v>
      </c>
      <c r="WUH29" s="27"/>
      <c r="WUI29" s="29"/>
      <c r="WUJ29" s="43"/>
      <c r="WUK29" s="29" t="s">
        <v>635</v>
      </c>
      <c r="WUL29" s="27"/>
      <c r="WUM29" s="29"/>
      <c r="WUN29" s="43"/>
      <c r="WUO29" s="29" t="s">
        <v>635</v>
      </c>
      <c r="WUP29" s="27"/>
      <c r="WUQ29" s="29"/>
      <c r="WUR29" s="43"/>
      <c r="WUS29" s="29" t="s">
        <v>635</v>
      </c>
      <c r="WUT29" s="27"/>
      <c r="WUU29" s="29"/>
      <c r="WUV29" s="43"/>
      <c r="WUW29" s="29" t="s">
        <v>635</v>
      </c>
      <c r="WUX29" s="27"/>
      <c r="WUY29" s="29"/>
      <c r="WUZ29" s="43"/>
      <c r="WVA29" s="29" t="s">
        <v>635</v>
      </c>
      <c r="WVB29" s="27"/>
      <c r="WVC29" s="29"/>
      <c r="WVD29" s="43"/>
      <c r="WVE29" s="29" t="s">
        <v>635</v>
      </c>
      <c r="WVF29" s="27"/>
      <c r="WVG29" s="29"/>
      <c r="WVH29" s="43"/>
      <c r="WVI29" s="29" t="s">
        <v>635</v>
      </c>
      <c r="WVJ29" s="27"/>
      <c r="WVK29" s="29"/>
      <c r="WVL29" s="43"/>
      <c r="WVM29" s="29" t="s">
        <v>635</v>
      </c>
      <c r="WVN29" s="27"/>
      <c r="WVO29" s="29"/>
      <c r="WVP29" s="43"/>
      <c r="WVQ29" s="29" t="s">
        <v>635</v>
      </c>
      <c r="WVR29" s="27"/>
      <c r="WVS29" s="29"/>
      <c r="WVT29" s="43"/>
      <c r="WVU29" s="29" t="s">
        <v>635</v>
      </c>
      <c r="WVV29" s="27"/>
      <c r="WVW29" s="29"/>
      <c r="WVX29" s="43"/>
      <c r="WVY29" s="29" t="s">
        <v>635</v>
      </c>
      <c r="WVZ29" s="27"/>
      <c r="WWA29" s="29"/>
      <c r="WWB29" s="43"/>
      <c r="WWC29" s="29" t="s">
        <v>635</v>
      </c>
      <c r="WWD29" s="27"/>
      <c r="WWE29" s="29"/>
      <c r="WWF29" s="43"/>
      <c r="WWG29" s="29" t="s">
        <v>635</v>
      </c>
      <c r="WWH29" s="27"/>
      <c r="WWI29" s="29"/>
      <c r="WWJ29" s="43"/>
      <c r="WWK29" s="29" t="s">
        <v>635</v>
      </c>
      <c r="WWL29" s="27"/>
      <c r="WWM29" s="29"/>
      <c r="WWN29" s="43"/>
      <c r="WWO29" s="29" t="s">
        <v>635</v>
      </c>
      <c r="WWP29" s="27"/>
      <c r="WWQ29" s="29"/>
      <c r="WWR29" s="43"/>
      <c r="WWS29" s="29" t="s">
        <v>635</v>
      </c>
      <c r="WWT29" s="27"/>
      <c r="WWU29" s="29"/>
      <c r="WWV29" s="43"/>
      <c r="WWW29" s="29" t="s">
        <v>635</v>
      </c>
      <c r="WWX29" s="27"/>
      <c r="WWY29" s="29"/>
      <c r="WWZ29" s="43"/>
      <c r="WXA29" s="29" t="s">
        <v>635</v>
      </c>
      <c r="WXB29" s="27"/>
      <c r="WXC29" s="29"/>
      <c r="WXD29" s="43"/>
      <c r="WXE29" s="29" t="s">
        <v>635</v>
      </c>
      <c r="WXF29" s="27"/>
      <c r="WXG29" s="29"/>
      <c r="WXH29" s="43"/>
      <c r="WXI29" s="29" t="s">
        <v>635</v>
      </c>
      <c r="WXJ29" s="27"/>
      <c r="WXK29" s="29"/>
      <c r="WXL29" s="43"/>
      <c r="WXM29" s="29" t="s">
        <v>635</v>
      </c>
      <c r="WXN29" s="27"/>
      <c r="WXO29" s="29"/>
      <c r="WXP29" s="43"/>
      <c r="WXQ29" s="29" t="s">
        <v>635</v>
      </c>
      <c r="WXR29" s="27"/>
      <c r="WXS29" s="29"/>
      <c r="WXT29" s="43"/>
      <c r="WXU29" s="29" t="s">
        <v>635</v>
      </c>
      <c r="WXV29" s="27"/>
      <c r="WXW29" s="29"/>
      <c r="WXX29" s="43"/>
      <c r="WXY29" s="29" t="s">
        <v>635</v>
      </c>
      <c r="WXZ29" s="27"/>
      <c r="WYA29" s="29"/>
      <c r="WYB29" s="43"/>
      <c r="WYC29" s="29" t="s">
        <v>635</v>
      </c>
      <c r="WYD29" s="27"/>
      <c r="WYE29" s="29"/>
      <c r="WYF29" s="43"/>
      <c r="WYG29" s="29" t="s">
        <v>635</v>
      </c>
      <c r="WYH29" s="27"/>
      <c r="WYI29" s="29"/>
      <c r="WYJ29" s="43"/>
      <c r="WYK29" s="29" t="s">
        <v>635</v>
      </c>
      <c r="WYL29" s="27"/>
      <c r="WYM29" s="29"/>
      <c r="WYN29" s="43"/>
      <c r="WYO29" s="29" t="s">
        <v>635</v>
      </c>
      <c r="WYP29" s="27"/>
      <c r="WYQ29" s="29"/>
      <c r="WYR29" s="43"/>
      <c r="WYS29" s="29" t="s">
        <v>635</v>
      </c>
      <c r="WYT29" s="27"/>
      <c r="WYU29" s="29"/>
      <c r="WYV29" s="43"/>
      <c r="WYW29" s="29" t="s">
        <v>635</v>
      </c>
      <c r="WYX29" s="27"/>
      <c r="WYY29" s="29"/>
      <c r="WYZ29" s="43"/>
      <c r="WZA29" s="29" t="s">
        <v>635</v>
      </c>
      <c r="WZB29" s="27"/>
      <c r="WZC29" s="29"/>
      <c r="WZD29" s="43"/>
      <c r="WZE29" s="29" t="s">
        <v>635</v>
      </c>
      <c r="WZF29" s="27"/>
      <c r="WZG29" s="29"/>
      <c r="WZH29" s="43"/>
      <c r="WZI29" s="29" t="s">
        <v>635</v>
      </c>
      <c r="WZJ29" s="27"/>
      <c r="WZK29" s="29"/>
      <c r="WZL29" s="43"/>
      <c r="WZM29" s="29" t="s">
        <v>635</v>
      </c>
      <c r="WZN29" s="27"/>
      <c r="WZO29" s="29"/>
      <c r="WZP29" s="43"/>
      <c r="WZQ29" s="29" t="s">
        <v>635</v>
      </c>
      <c r="WZR29" s="27"/>
      <c r="WZS29" s="29"/>
      <c r="WZT29" s="43"/>
      <c r="WZU29" s="29" t="s">
        <v>635</v>
      </c>
      <c r="WZV29" s="27"/>
      <c r="WZW29" s="29"/>
      <c r="WZX29" s="43"/>
      <c r="WZY29" s="29" t="s">
        <v>635</v>
      </c>
      <c r="WZZ29" s="27"/>
      <c r="XAA29" s="29"/>
      <c r="XAB29" s="43"/>
      <c r="XAC29" s="29" t="s">
        <v>635</v>
      </c>
      <c r="XAD29" s="27"/>
      <c r="XAE29" s="29"/>
      <c r="XAF29" s="43"/>
      <c r="XAG29" s="29" t="s">
        <v>635</v>
      </c>
      <c r="XAH29" s="27"/>
      <c r="XAI29" s="29"/>
      <c r="XAJ29" s="43"/>
      <c r="XAK29" s="29" t="s">
        <v>635</v>
      </c>
      <c r="XAL29" s="27"/>
      <c r="XAM29" s="29"/>
      <c r="XAN29" s="43"/>
      <c r="XAO29" s="29" t="s">
        <v>635</v>
      </c>
      <c r="XAP29" s="27"/>
      <c r="XAQ29" s="29"/>
      <c r="XAR29" s="43"/>
      <c r="XAS29" s="29" t="s">
        <v>635</v>
      </c>
      <c r="XAT29" s="27"/>
      <c r="XAU29" s="29"/>
      <c r="XAV29" s="43"/>
      <c r="XAW29" s="29" t="s">
        <v>635</v>
      </c>
      <c r="XAX29" s="27"/>
      <c r="XAY29" s="29"/>
      <c r="XAZ29" s="43"/>
      <c r="XBA29" s="29" t="s">
        <v>635</v>
      </c>
      <c r="XBB29" s="27"/>
      <c r="XBC29" s="29"/>
      <c r="XBD29" s="43"/>
      <c r="XBE29" s="29" t="s">
        <v>635</v>
      </c>
      <c r="XBF29" s="27"/>
      <c r="XBG29" s="29"/>
      <c r="XBH29" s="43"/>
      <c r="XBI29" s="29" t="s">
        <v>635</v>
      </c>
      <c r="XBJ29" s="27"/>
      <c r="XBK29" s="29"/>
      <c r="XBL29" s="43"/>
      <c r="XBM29" s="29" t="s">
        <v>635</v>
      </c>
      <c r="XBN29" s="27"/>
      <c r="XBO29" s="29"/>
      <c r="XBP29" s="43"/>
      <c r="XBQ29" s="29" t="s">
        <v>635</v>
      </c>
      <c r="XBR29" s="27"/>
      <c r="XBS29" s="29"/>
      <c r="XBT29" s="43"/>
      <c r="XBU29" s="29" t="s">
        <v>635</v>
      </c>
      <c r="XBV29" s="27"/>
      <c r="XBW29" s="29"/>
      <c r="XBX29" s="43"/>
      <c r="XBY29" s="29" t="s">
        <v>635</v>
      </c>
      <c r="XBZ29" s="27"/>
      <c r="XCA29" s="29"/>
      <c r="XCB29" s="43"/>
      <c r="XCC29" s="29" t="s">
        <v>635</v>
      </c>
      <c r="XCD29" s="27"/>
      <c r="XCE29" s="29"/>
      <c r="XCF29" s="43"/>
      <c r="XCG29" s="29" t="s">
        <v>635</v>
      </c>
      <c r="XCH29" s="27"/>
      <c r="XCI29" s="29"/>
      <c r="XCJ29" s="43"/>
      <c r="XCK29" s="29" t="s">
        <v>635</v>
      </c>
      <c r="XCL29" s="27"/>
      <c r="XCM29" s="29"/>
      <c r="XCN29" s="43"/>
      <c r="XCO29" s="29" t="s">
        <v>635</v>
      </c>
      <c r="XCP29" s="27"/>
      <c r="XCQ29" s="29"/>
      <c r="XCR29" s="43"/>
      <c r="XCS29" s="29" t="s">
        <v>635</v>
      </c>
      <c r="XCT29" s="27"/>
      <c r="XCU29" s="29"/>
      <c r="XCV29" s="43"/>
      <c r="XCW29" s="29" t="s">
        <v>635</v>
      </c>
      <c r="XCX29" s="27"/>
      <c r="XCY29" s="29"/>
      <c r="XCZ29" s="43"/>
      <c r="XDA29" s="29" t="s">
        <v>635</v>
      </c>
      <c r="XDB29" s="27"/>
      <c r="XDC29" s="29"/>
      <c r="XDD29" s="43"/>
      <c r="XDE29" s="29" t="s">
        <v>635</v>
      </c>
      <c r="XDF29" s="27"/>
      <c r="XDG29" s="29"/>
      <c r="XDH29" s="43"/>
      <c r="XDI29" s="29" t="s">
        <v>635</v>
      </c>
      <c r="XDJ29" s="27"/>
      <c r="XDK29" s="29"/>
      <c r="XDL29" s="43"/>
      <c r="XDM29" s="29" t="s">
        <v>635</v>
      </c>
      <c r="XDN29" s="27"/>
      <c r="XDO29" s="29"/>
      <c r="XDP29" s="43"/>
      <c r="XDQ29" s="29" t="s">
        <v>635</v>
      </c>
      <c r="XDR29" s="27"/>
      <c r="XDS29" s="29"/>
      <c r="XDT29" s="43"/>
      <c r="XDU29" s="29" t="s">
        <v>635</v>
      </c>
      <c r="XDV29" s="27"/>
      <c r="XDW29" s="29"/>
      <c r="XDX29" s="43"/>
      <c r="XDY29" s="29" t="s">
        <v>635</v>
      </c>
      <c r="XDZ29" s="27"/>
      <c r="XEA29" s="29"/>
      <c r="XEB29" s="43"/>
      <c r="XEC29" s="29" t="s">
        <v>635</v>
      </c>
      <c r="XED29" s="27"/>
      <c r="XEE29" s="29"/>
      <c r="XEF29" s="43"/>
      <c r="XEG29" s="29" t="s">
        <v>635</v>
      </c>
      <c r="XEH29" s="27"/>
      <c r="XEI29" s="29"/>
      <c r="XEJ29" s="43"/>
      <c r="XEK29" s="29" t="s">
        <v>635</v>
      </c>
      <c r="XEL29" s="27"/>
      <c r="XEM29" s="29"/>
      <c r="XEN29" s="43"/>
      <c r="XEO29" s="29" t="s">
        <v>635</v>
      </c>
      <c r="XEP29" s="27"/>
      <c r="XEQ29" s="29"/>
      <c r="XER29" s="43"/>
      <c r="XES29" s="29" t="s">
        <v>635</v>
      </c>
      <c r="XET29" s="27"/>
      <c r="XEU29" s="29"/>
      <c r="XEV29" s="43"/>
      <c r="XEW29" s="29" t="s">
        <v>635</v>
      </c>
      <c r="XEX29" s="27"/>
      <c r="XEY29" s="29"/>
      <c r="XEZ29" s="43"/>
      <c r="XFA29" s="29" t="s">
        <v>635</v>
      </c>
      <c r="XFB29" s="27"/>
      <c r="XFC29" s="29"/>
      <c r="XFD29" s="43"/>
    </row>
    <row r="30" spans="2:16384" ht="48.75">
      <c r="B30" s="31" t="s">
        <v>639</v>
      </c>
      <c r="C30" s="32" t="s">
        <v>652</v>
      </c>
      <c r="D30" s="32" t="s">
        <v>621</v>
      </c>
      <c r="E30" s="33">
        <f>E25*(1-E26)*(1-E27)*E29</f>
        <v>2487.9450287452546</v>
      </c>
      <c r="F30" s="4">
        <f>E30-E28</f>
        <v>2179.8900574905092</v>
      </c>
    </row>
    <row r="31" spans="2:16384">
      <c r="B31" s="365" t="s">
        <v>641</v>
      </c>
      <c r="C31" s="365"/>
      <c r="D31" s="365"/>
      <c r="E31" s="365"/>
      <c r="F31" s="4"/>
      <c r="H31" s="4"/>
    </row>
    <row r="32" spans="2:16384">
      <c r="B32" s="26" t="s">
        <v>615</v>
      </c>
      <c r="C32" s="26" t="s">
        <v>616</v>
      </c>
      <c r="D32" s="26" t="s">
        <v>617</v>
      </c>
      <c r="E32" s="26" t="s">
        <v>618</v>
      </c>
    </row>
    <row r="33" spans="2:16384" ht="24">
      <c r="B33" s="29" t="s">
        <v>642</v>
      </c>
      <c r="C33" s="27" t="s">
        <v>643</v>
      </c>
      <c r="D33" s="29" t="s">
        <v>621</v>
      </c>
      <c r="E33" s="30">
        <f>E25</f>
        <v>2796</v>
      </c>
    </row>
    <row r="34" spans="2:16384" ht="48">
      <c r="B34" s="29" t="s">
        <v>644</v>
      </c>
      <c r="C34" s="27" t="s">
        <v>645</v>
      </c>
      <c r="D34" s="29" t="s">
        <v>629</v>
      </c>
      <c r="E34" s="44">
        <f>'GS5186'!E$5</f>
        <v>4.5600000000000002E-2</v>
      </c>
    </row>
    <row r="35" spans="2:16384" ht="24">
      <c r="B35" s="29" t="s">
        <v>637</v>
      </c>
      <c r="C35" s="27" t="s">
        <v>638</v>
      </c>
      <c r="D35" s="29" t="s">
        <v>629</v>
      </c>
      <c r="E35" s="324">
        <f>E29</f>
        <v>0.93989999999999996</v>
      </c>
    </row>
    <row r="36" spans="2:16384" ht="24">
      <c r="B36" s="29" t="s">
        <v>635</v>
      </c>
      <c r="C36" s="27" t="s">
        <v>646</v>
      </c>
      <c r="D36" s="29" t="s">
        <v>621</v>
      </c>
      <c r="E36" s="30">
        <f>E33-E37</f>
        <v>287.87459424000008</v>
      </c>
    </row>
    <row r="37" spans="2:16384" ht="36.75">
      <c r="B37" s="37" t="s">
        <v>647</v>
      </c>
      <c r="C37" s="38" t="s">
        <v>648</v>
      </c>
      <c r="D37" s="37" t="s">
        <v>621</v>
      </c>
      <c r="E37" s="39">
        <f>E33*(1-E34)*E35</f>
        <v>2508.1254057599999</v>
      </c>
      <c r="F37" s="29"/>
      <c r="G37" s="29"/>
      <c r="H37" s="29"/>
      <c r="I37" s="29"/>
      <c r="J37" s="29"/>
      <c r="K37" s="29"/>
      <c r="L37" s="29"/>
      <c r="M37" s="29"/>
      <c r="N37" s="29"/>
      <c r="O37" s="29"/>
      <c r="P37" s="29"/>
      <c r="Q37" s="29"/>
      <c r="R37" s="29"/>
      <c r="S37" s="29"/>
      <c r="T37" s="29"/>
      <c r="U37" s="29"/>
      <c r="V37" s="29"/>
      <c r="W37" s="29"/>
      <c r="X37" s="29"/>
      <c r="Y37" s="29"/>
      <c r="Z37" s="29"/>
      <c r="AA37" s="29"/>
      <c r="AB37" s="29"/>
      <c r="AC37" s="29"/>
      <c r="AD37" s="29"/>
      <c r="AE37" s="29"/>
      <c r="AF37" s="29"/>
      <c r="AG37" s="29"/>
      <c r="AH37" s="29"/>
      <c r="AI37" s="29" t="s">
        <v>635</v>
      </c>
      <c r="AJ37" s="29" t="s">
        <v>635</v>
      </c>
      <c r="AK37" s="29" t="s">
        <v>635</v>
      </c>
      <c r="AL37" s="29" t="s">
        <v>635</v>
      </c>
      <c r="AM37" s="29" t="s">
        <v>635</v>
      </c>
      <c r="AN37" s="29" t="s">
        <v>635</v>
      </c>
      <c r="AO37" s="29" t="s">
        <v>635</v>
      </c>
      <c r="AP37" s="29" t="s">
        <v>635</v>
      </c>
      <c r="AQ37" s="29" t="s">
        <v>635</v>
      </c>
      <c r="AR37" s="29" t="s">
        <v>635</v>
      </c>
      <c r="AS37" s="29" t="s">
        <v>635</v>
      </c>
      <c r="AT37" s="29" t="s">
        <v>635</v>
      </c>
      <c r="AU37" s="29" t="s">
        <v>635</v>
      </c>
      <c r="AV37" s="29" t="s">
        <v>635</v>
      </c>
      <c r="AW37" s="29" t="s">
        <v>635</v>
      </c>
      <c r="AX37" s="29" t="s">
        <v>635</v>
      </c>
      <c r="AY37" s="29" t="s">
        <v>635</v>
      </c>
      <c r="AZ37" s="29" t="s">
        <v>635</v>
      </c>
      <c r="BA37" s="29" t="s">
        <v>635</v>
      </c>
      <c r="BB37" s="29" t="s">
        <v>635</v>
      </c>
      <c r="BC37" s="29" t="s">
        <v>635</v>
      </c>
      <c r="BD37" s="29" t="s">
        <v>635</v>
      </c>
      <c r="BE37" s="29" t="s">
        <v>635</v>
      </c>
      <c r="BF37" s="29" t="s">
        <v>635</v>
      </c>
      <c r="BG37" s="29" t="s">
        <v>635</v>
      </c>
      <c r="BH37" s="29" t="s">
        <v>635</v>
      </c>
      <c r="BI37" s="29" t="s">
        <v>635</v>
      </c>
      <c r="BJ37" s="29" t="s">
        <v>635</v>
      </c>
      <c r="BK37" s="29" t="s">
        <v>635</v>
      </c>
      <c r="BL37" s="29" t="s">
        <v>635</v>
      </c>
      <c r="BM37" s="29" t="s">
        <v>635</v>
      </c>
      <c r="BN37" s="29" t="s">
        <v>635</v>
      </c>
      <c r="BO37" s="29" t="s">
        <v>635</v>
      </c>
      <c r="BP37" s="29" t="s">
        <v>635</v>
      </c>
      <c r="BQ37" s="29" t="s">
        <v>635</v>
      </c>
      <c r="BR37" s="29" t="s">
        <v>635</v>
      </c>
      <c r="BS37" s="29" t="s">
        <v>635</v>
      </c>
      <c r="BT37" s="29" t="s">
        <v>635</v>
      </c>
      <c r="BU37" s="29" t="s">
        <v>635</v>
      </c>
      <c r="BV37" s="29" t="s">
        <v>635</v>
      </c>
      <c r="BW37" s="29" t="s">
        <v>635</v>
      </c>
      <c r="BX37" s="29" t="s">
        <v>635</v>
      </c>
      <c r="BY37" s="29" t="s">
        <v>635</v>
      </c>
      <c r="BZ37" s="29" t="s">
        <v>635</v>
      </c>
      <c r="CA37" s="29" t="s">
        <v>635</v>
      </c>
      <c r="CB37" s="29" t="s">
        <v>635</v>
      </c>
      <c r="CC37" s="29" t="s">
        <v>635</v>
      </c>
      <c r="CD37" s="29" t="s">
        <v>635</v>
      </c>
      <c r="CE37" s="29" t="s">
        <v>635</v>
      </c>
      <c r="CF37" s="29" t="s">
        <v>635</v>
      </c>
      <c r="CG37" s="29" t="s">
        <v>635</v>
      </c>
      <c r="CH37" s="29" t="s">
        <v>635</v>
      </c>
      <c r="CI37" s="29" t="s">
        <v>635</v>
      </c>
      <c r="CJ37" s="29" t="s">
        <v>635</v>
      </c>
      <c r="CK37" s="29" t="s">
        <v>635</v>
      </c>
      <c r="CL37" s="29" t="s">
        <v>635</v>
      </c>
      <c r="CM37" s="29" t="s">
        <v>635</v>
      </c>
      <c r="CN37" s="29" t="s">
        <v>635</v>
      </c>
      <c r="CO37" s="29" t="s">
        <v>635</v>
      </c>
      <c r="CP37" s="29" t="s">
        <v>635</v>
      </c>
      <c r="CQ37" s="29" t="s">
        <v>635</v>
      </c>
      <c r="CR37" s="29" t="s">
        <v>635</v>
      </c>
      <c r="CS37" s="29" t="s">
        <v>635</v>
      </c>
      <c r="CT37" s="29" t="s">
        <v>635</v>
      </c>
      <c r="CU37" s="29" t="s">
        <v>635</v>
      </c>
      <c r="CV37" s="29" t="s">
        <v>635</v>
      </c>
      <c r="CW37" s="29" t="s">
        <v>635</v>
      </c>
      <c r="CX37" s="29" t="s">
        <v>635</v>
      </c>
      <c r="CY37" s="29" t="s">
        <v>635</v>
      </c>
      <c r="CZ37" s="29" t="s">
        <v>635</v>
      </c>
      <c r="DA37" s="29" t="s">
        <v>635</v>
      </c>
      <c r="DB37" s="29" t="s">
        <v>635</v>
      </c>
      <c r="DC37" s="29" t="s">
        <v>635</v>
      </c>
      <c r="DD37" s="29" t="s">
        <v>635</v>
      </c>
      <c r="DE37" s="29" t="s">
        <v>635</v>
      </c>
      <c r="DF37" s="29" t="s">
        <v>635</v>
      </c>
      <c r="DG37" s="29" t="s">
        <v>635</v>
      </c>
      <c r="DH37" s="29" t="s">
        <v>635</v>
      </c>
      <c r="DI37" s="29" t="s">
        <v>635</v>
      </c>
      <c r="DJ37" s="29" t="s">
        <v>635</v>
      </c>
      <c r="DK37" s="29" t="s">
        <v>635</v>
      </c>
      <c r="DL37" s="29" t="s">
        <v>635</v>
      </c>
      <c r="DM37" s="29" t="s">
        <v>635</v>
      </c>
      <c r="DN37" s="29" t="s">
        <v>635</v>
      </c>
      <c r="DO37" s="29" t="s">
        <v>635</v>
      </c>
      <c r="DP37" s="29" t="s">
        <v>635</v>
      </c>
      <c r="DQ37" s="29" t="s">
        <v>635</v>
      </c>
      <c r="DR37" s="29" t="s">
        <v>635</v>
      </c>
      <c r="DS37" s="29" t="s">
        <v>635</v>
      </c>
      <c r="DT37" s="29" t="s">
        <v>635</v>
      </c>
      <c r="DU37" s="29" t="s">
        <v>635</v>
      </c>
      <c r="DV37" s="29" t="s">
        <v>635</v>
      </c>
      <c r="DW37" s="29" t="s">
        <v>635</v>
      </c>
      <c r="DX37" s="29" t="s">
        <v>635</v>
      </c>
      <c r="DY37" s="29" t="s">
        <v>635</v>
      </c>
      <c r="DZ37" s="29" t="s">
        <v>635</v>
      </c>
      <c r="EA37" s="29" t="s">
        <v>635</v>
      </c>
      <c r="EB37" s="29" t="s">
        <v>635</v>
      </c>
      <c r="EC37" s="29" t="s">
        <v>635</v>
      </c>
      <c r="ED37" s="29" t="s">
        <v>635</v>
      </c>
      <c r="EE37" s="29" t="s">
        <v>635</v>
      </c>
      <c r="EF37" s="29" t="s">
        <v>635</v>
      </c>
      <c r="EG37" s="29" t="s">
        <v>635</v>
      </c>
      <c r="EH37" s="29" t="s">
        <v>635</v>
      </c>
      <c r="EI37" s="29" t="s">
        <v>635</v>
      </c>
      <c r="EJ37" s="29" t="s">
        <v>635</v>
      </c>
      <c r="EK37" s="29" t="s">
        <v>635</v>
      </c>
      <c r="EL37" s="29" t="s">
        <v>635</v>
      </c>
      <c r="EM37" s="29" t="s">
        <v>635</v>
      </c>
      <c r="EN37" s="29" t="s">
        <v>635</v>
      </c>
      <c r="EO37" s="29" t="s">
        <v>635</v>
      </c>
      <c r="EP37" s="29" t="s">
        <v>635</v>
      </c>
      <c r="EQ37" s="29" t="s">
        <v>635</v>
      </c>
      <c r="ER37" s="29" t="s">
        <v>635</v>
      </c>
      <c r="ES37" s="29" t="s">
        <v>635</v>
      </c>
      <c r="ET37" s="29" t="s">
        <v>635</v>
      </c>
      <c r="EU37" s="29" t="s">
        <v>635</v>
      </c>
      <c r="EV37" s="29" t="s">
        <v>635</v>
      </c>
      <c r="EW37" s="29" t="s">
        <v>635</v>
      </c>
      <c r="EX37" s="29" t="s">
        <v>635</v>
      </c>
      <c r="EY37" s="29" t="s">
        <v>635</v>
      </c>
      <c r="EZ37" s="29" t="s">
        <v>635</v>
      </c>
      <c r="FA37" s="29" t="s">
        <v>635</v>
      </c>
      <c r="FB37" s="29" t="s">
        <v>635</v>
      </c>
      <c r="FC37" s="29" t="s">
        <v>635</v>
      </c>
      <c r="FD37" s="29" t="s">
        <v>635</v>
      </c>
      <c r="FE37" s="29" t="s">
        <v>635</v>
      </c>
      <c r="FF37" s="29" t="s">
        <v>635</v>
      </c>
      <c r="FG37" s="29" t="s">
        <v>635</v>
      </c>
      <c r="FH37" s="29" t="s">
        <v>635</v>
      </c>
      <c r="FI37" s="29" t="s">
        <v>635</v>
      </c>
      <c r="FJ37" s="29" t="s">
        <v>635</v>
      </c>
      <c r="FK37" s="29" t="s">
        <v>635</v>
      </c>
      <c r="FL37" s="29" t="s">
        <v>635</v>
      </c>
      <c r="FM37" s="29" t="s">
        <v>635</v>
      </c>
      <c r="FN37" s="29" t="s">
        <v>635</v>
      </c>
      <c r="FO37" s="29" t="s">
        <v>635</v>
      </c>
      <c r="FP37" s="29" t="s">
        <v>635</v>
      </c>
      <c r="FQ37" s="29" t="s">
        <v>635</v>
      </c>
      <c r="FR37" s="29" t="s">
        <v>635</v>
      </c>
      <c r="FS37" s="29" t="s">
        <v>635</v>
      </c>
      <c r="FT37" s="29" t="s">
        <v>635</v>
      </c>
      <c r="FU37" s="29" t="s">
        <v>635</v>
      </c>
      <c r="FV37" s="29" t="s">
        <v>635</v>
      </c>
      <c r="FW37" s="29" t="s">
        <v>635</v>
      </c>
      <c r="FX37" s="29" t="s">
        <v>635</v>
      </c>
      <c r="FY37" s="29" t="s">
        <v>635</v>
      </c>
      <c r="FZ37" s="29" t="s">
        <v>635</v>
      </c>
      <c r="GA37" s="29" t="s">
        <v>635</v>
      </c>
      <c r="GB37" s="29" t="s">
        <v>635</v>
      </c>
      <c r="GC37" s="29" t="s">
        <v>635</v>
      </c>
      <c r="GD37" s="29" t="s">
        <v>635</v>
      </c>
      <c r="GE37" s="29" t="s">
        <v>635</v>
      </c>
      <c r="GF37" s="29" t="s">
        <v>635</v>
      </c>
      <c r="GG37" s="29" t="s">
        <v>635</v>
      </c>
      <c r="GH37" s="29" t="s">
        <v>635</v>
      </c>
      <c r="GI37" s="29" t="s">
        <v>635</v>
      </c>
      <c r="GJ37" s="29" t="s">
        <v>635</v>
      </c>
      <c r="GK37" s="29" t="s">
        <v>635</v>
      </c>
      <c r="GL37" s="29" t="s">
        <v>635</v>
      </c>
      <c r="GM37" s="29" t="s">
        <v>635</v>
      </c>
      <c r="GN37" s="29" t="s">
        <v>635</v>
      </c>
      <c r="GO37" s="29" t="s">
        <v>635</v>
      </c>
      <c r="GP37" s="29" t="s">
        <v>635</v>
      </c>
      <c r="GQ37" s="29" t="s">
        <v>635</v>
      </c>
      <c r="GR37" s="29" t="s">
        <v>635</v>
      </c>
      <c r="GS37" s="29" t="s">
        <v>635</v>
      </c>
      <c r="GT37" s="29" t="s">
        <v>635</v>
      </c>
      <c r="GU37" s="29" t="s">
        <v>635</v>
      </c>
      <c r="GV37" s="29" t="s">
        <v>635</v>
      </c>
      <c r="GW37" s="29" t="s">
        <v>635</v>
      </c>
      <c r="GX37" s="29" t="s">
        <v>635</v>
      </c>
      <c r="GY37" s="29" t="s">
        <v>635</v>
      </c>
      <c r="GZ37" s="29" t="s">
        <v>635</v>
      </c>
      <c r="HA37" s="29" t="s">
        <v>635</v>
      </c>
      <c r="HB37" s="29" t="s">
        <v>635</v>
      </c>
      <c r="HC37" s="29" t="s">
        <v>635</v>
      </c>
      <c r="HD37" s="29" t="s">
        <v>635</v>
      </c>
      <c r="HE37" s="29" t="s">
        <v>635</v>
      </c>
      <c r="HF37" s="29" t="s">
        <v>635</v>
      </c>
      <c r="HG37" s="29" t="s">
        <v>635</v>
      </c>
      <c r="HH37" s="29" t="s">
        <v>635</v>
      </c>
      <c r="HI37" s="29" t="s">
        <v>635</v>
      </c>
      <c r="HJ37" s="29" t="s">
        <v>635</v>
      </c>
      <c r="HK37" s="29" t="s">
        <v>635</v>
      </c>
      <c r="HL37" s="29" t="s">
        <v>635</v>
      </c>
      <c r="HM37" s="29" t="s">
        <v>635</v>
      </c>
      <c r="HN37" s="29" t="s">
        <v>635</v>
      </c>
      <c r="HO37" s="29" t="s">
        <v>635</v>
      </c>
      <c r="HP37" s="29" t="s">
        <v>635</v>
      </c>
      <c r="HQ37" s="29" t="s">
        <v>635</v>
      </c>
      <c r="HR37" s="29" t="s">
        <v>635</v>
      </c>
      <c r="HS37" s="29" t="s">
        <v>635</v>
      </c>
      <c r="HT37" s="29" t="s">
        <v>635</v>
      </c>
      <c r="HU37" s="29" t="s">
        <v>635</v>
      </c>
      <c r="HV37" s="29" t="s">
        <v>635</v>
      </c>
      <c r="HW37" s="29" t="s">
        <v>635</v>
      </c>
      <c r="HX37" s="29" t="s">
        <v>635</v>
      </c>
      <c r="HY37" s="29" t="s">
        <v>635</v>
      </c>
      <c r="HZ37" s="29" t="s">
        <v>635</v>
      </c>
      <c r="IA37" s="29" t="s">
        <v>635</v>
      </c>
      <c r="IB37" s="29" t="s">
        <v>635</v>
      </c>
      <c r="IC37" s="29" t="s">
        <v>635</v>
      </c>
      <c r="ID37" s="29" t="s">
        <v>635</v>
      </c>
      <c r="IE37" s="29" t="s">
        <v>635</v>
      </c>
      <c r="IF37" s="29" t="s">
        <v>635</v>
      </c>
      <c r="IG37" s="29" t="s">
        <v>635</v>
      </c>
      <c r="IH37" s="29" t="s">
        <v>635</v>
      </c>
      <c r="II37" s="29" t="s">
        <v>635</v>
      </c>
      <c r="IJ37" s="29" t="s">
        <v>635</v>
      </c>
      <c r="IK37" s="29" t="s">
        <v>635</v>
      </c>
      <c r="IL37" s="29" t="s">
        <v>635</v>
      </c>
      <c r="IM37" s="29" t="s">
        <v>635</v>
      </c>
      <c r="IN37" s="29" t="s">
        <v>635</v>
      </c>
      <c r="IO37" s="29" t="s">
        <v>635</v>
      </c>
      <c r="IP37" s="29" t="s">
        <v>635</v>
      </c>
      <c r="IQ37" s="29" t="s">
        <v>635</v>
      </c>
      <c r="IR37" s="29" t="s">
        <v>635</v>
      </c>
      <c r="IS37" s="29" t="s">
        <v>635</v>
      </c>
      <c r="IT37" s="29" t="s">
        <v>635</v>
      </c>
      <c r="IU37" s="29" t="s">
        <v>635</v>
      </c>
      <c r="IV37" s="29" t="s">
        <v>635</v>
      </c>
      <c r="IW37" s="29" t="s">
        <v>635</v>
      </c>
      <c r="IX37" s="29" t="s">
        <v>635</v>
      </c>
      <c r="IY37" s="29" t="s">
        <v>635</v>
      </c>
      <c r="IZ37" s="29" t="s">
        <v>635</v>
      </c>
      <c r="JA37" s="29" t="s">
        <v>635</v>
      </c>
      <c r="JB37" s="29" t="s">
        <v>635</v>
      </c>
      <c r="JC37" s="29" t="s">
        <v>635</v>
      </c>
      <c r="JD37" s="29" t="s">
        <v>635</v>
      </c>
      <c r="JE37" s="29" t="s">
        <v>635</v>
      </c>
      <c r="JF37" s="29" t="s">
        <v>635</v>
      </c>
      <c r="JG37" s="29" t="s">
        <v>635</v>
      </c>
      <c r="JH37" s="29" t="s">
        <v>635</v>
      </c>
      <c r="JI37" s="29" t="s">
        <v>635</v>
      </c>
      <c r="JJ37" s="29" t="s">
        <v>635</v>
      </c>
      <c r="JK37" s="29" t="s">
        <v>635</v>
      </c>
      <c r="JL37" s="29" t="s">
        <v>635</v>
      </c>
      <c r="JM37" s="29" t="s">
        <v>635</v>
      </c>
      <c r="JN37" s="29" t="s">
        <v>635</v>
      </c>
      <c r="JO37" s="29" t="s">
        <v>635</v>
      </c>
      <c r="JP37" s="29" t="s">
        <v>635</v>
      </c>
      <c r="JQ37" s="29" t="s">
        <v>635</v>
      </c>
      <c r="JR37" s="29" t="s">
        <v>635</v>
      </c>
      <c r="JS37" s="29" t="s">
        <v>635</v>
      </c>
      <c r="JT37" s="29" t="s">
        <v>635</v>
      </c>
      <c r="JU37" s="29" t="s">
        <v>635</v>
      </c>
      <c r="JV37" s="29" t="s">
        <v>635</v>
      </c>
      <c r="JW37" s="29" t="s">
        <v>635</v>
      </c>
      <c r="JX37" s="29" t="s">
        <v>635</v>
      </c>
      <c r="JY37" s="29" t="s">
        <v>635</v>
      </c>
      <c r="JZ37" s="29" t="s">
        <v>635</v>
      </c>
      <c r="KA37" s="29" t="s">
        <v>635</v>
      </c>
      <c r="KB37" s="29" t="s">
        <v>635</v>
      </c>
      <c r="KC37" s="29" t="s">
        <v>635</v>
      </c>
      <c r="KD37" s="29" t="s">
        <v>635</v>
      </c>
      <c r="KE37" s="29" t="s">
        <v>635</v>
      </c>
      <c r="KF37" s="29" t="s">
        <v>635</v>
      </c>
      <c r="KG37" s="29" t="s">
        <v>635</v>
      </c>
      <c r="KH37" s="29" t="s">
        <v>635</v>
      </c>
      <c r="KI37" s="29" t="s">
        <v>635</v>
      </c>
      <c r="KJ37" s="29" t="s">
        <v>635</v>
      </c>
      <c r="KK37" s="29" t="s">
        <v>635</v>
      </c>
      <c r="KL37" s="29" t="s">
        <v>635</v>
      </c>
      <c r="KM37" s="29" t="s">
        <v>635</v>
      </c>
      <c r="KN37" s="29" t="s">
        <v>635</v>
      </c>
      <c r="KO37" s="29" t="s">
        <v>635</v>
      </c>
      <c r="KP37" s="29" t="s">
        <v>635</v>
      </c>
      <c r="KQ37" s="29" t="s">
        <v>635</v>
      </c>
      <c r="KR37" s="29" t="s">
        <v>635</v>
      </c>
      <c r="KS37" s="29" t="s">
        <v>635</v>
      </c>
      <c r="KT37" s="29" t="s">
        <v>635</v>
      </c>
      <c r="KU37" s="29" t="s">
        <v>635</v>
      </c>
      <c r="KV37" s="29" t="s">
        <v>635</v>
      </c>
      <c r="KW37" s="29" t="s">
        <v>635</v>
      </c>
      <c r="KX37" s="29" t="s">
        <v>635</v>
      </c>
      <c r="KY37" s="29" t="s">
        <v>635</v>
      </c>
      <c r="KZ37" s="29" t="s">
        <v>635</v>
      </c>
      <c r="LA37" s="29" t="s">
        <v>635</v>
      </c>
      <c r="LB37" s="29" t="s">
        <v>635</v>
      </c>
      <c r="LC37" s="29" t="s">
        <v>635</v>
      </c>
      <c r="LD37" s="29" t="s">
        <v>635</v>
      </c>
      <c r="LE37" s="29" t="s">
        <v>635</v>
      </c>
      <c r="LF37" s="29" t="s">
        <v>635</v>
      </c>
      <c r="LG37" s="29" t="s">
        <v>635</v>
      </c>
      <c r="LH37" s="29" t="s">
        <v>635</v>
      </c>
      <c r="LI37" s="29" t="s">
        <v>635</v>
      </c>
      <c r="LJ37" s="29" t="s">
        <v>635</v>
      </c>
      <c r="LK37" s="29" t="s">
        <v>635</v>
      </c>
      <c r="LL37" s="29" t="s">
        <v>635</v>
      </c>
      <c r="LM37" s="29" t="s">
        <v>635</v>
      </c>
      <c r="LN37" s="29" t="s">
        <v>635</v>
      </c>
      <c r="LO37" s="29" t="s">
        <v>635</v>
      </c>
      <c r="LP37" s="29" t="s">
        <v>635</v>
      </c>
      <c r="LQ37" s="29" t="s">
        <v>635</v>
      </c>
      <c r="LR37" s="29" t="s">
        <v>635</v>
      </c>
      <c r="LS37" s="29" t="s">
        <v>635</v>
      </c>
      <c r="LT37" s="29" t="s">
        <v>635</v>
      </c>
      <c r="LU37" s="29" t="s">
        <v>635</v>
      </c>
      <c r="LV37" s="29" t="s">
        <v>635</v>
      </c>
      <c r="LW37" s="29" t="s">
        <v>635</v>
      </c>
      <c r="LX37" s="29" t="s">
        <v>635</v>
      </c>
      <c r="LY37" s="29" t="s">
        <v>635</v>
      </c>
      <c r="LZ37" s="29" t="s">
        <v>635</v>
      </c>
      <c r="MA37" s="29" t="s">
        <v>635</v>
      </c>
      <c r="MB37" s="29" t="s">
        <v>635</v>
      </c>
      <c r="MC37" s="29" t="s">
        <v>635</v>
      </c>
      <c r="MD37" s="29" t="s">
        <v>635</v>
      </c>
      <c r="ME37" s="29" t="s">
        <v>635</v>
      </c>
      <c r="MF37" s="29" t="s">
        <v>635</v>
      </c>
      <c r="MG37" s="29" t="s">
        <v>635</v>
      </c>
      <c r="MH37" s="29" t="s">
        <v>635</v>
      </c>
      <c r="MI37" s="29" t="s">
        <v>635</v>
      </c>
      <c r="MJ37" s="29" t="s">
        <v>635</v>
      </c>
      <c r="MK37" s="29" t="s">
        <v>635</v>
      </c>
      <c r="ML37" s="29" t="s">
        <v>635</v>
      </c>
      <c r="MM37" s="29" t="s">
        <v>635</v>
      </c>
      <c r="MN37" s="29" t="s">
        <v>635</v>
      </c>
      <c r="MO37" s="29" t="s">
        <v>635</v>
      </c>
      <c r="MP37" s="29" t="s">
        <v>635</v>
      </c>
      <c r="MQ37" s="29" t="s">
        <v>635</v>
      </c>
      <c r="MR37" s="29" t="s">
        <v>635</v>
      </c>
      <c r="MS37" s="29" t="s">
        <v>635</v>
      </c>
      <c r="MT37" s="29" t="s">
        <v>635</v>
      </c>
      <c r="MU37" s="29" t="s">
        <v>635</v>
      </c>
      <c r="MV37" s="29" t="s">
        <v>635</v>
      </c>
      <c r="MW37" s="29" t="s">
        <v>635</v>
      </c>
      <c r="MX37" s="29" t="s">
        <v>635</v>
      </c>
      <c r="MY37" s="29" t="s">
        <v>635</v>
      </c>
      <c r="MZ37" s="29" t="s">
        <v>635</v>
      </c>
      <c r="NA37" s="29" t="s">
        <v>635</v>
      </c>
      <c r="NB37" s="29" t="s">
        <v>635</v>
      </c>
      <c r="NC37" s="29" t="s">
        <v>635</v>
      </c>
      <c r="ND37" s="29" t="s">
        <v>635</v>
      </c>
      <c r="NE37" s="29" t="s">
        <v>635</v>
      </c>
      <c r="NF37" s="29" t="s">
        <v>635</v>
      </c>
      <c r="NG37" s="29" t="s">
        <v>635</v>
      </c>
      <c r="NH37" s="29" t="s">
        <v>635</v>
      </c>
      <c r="NI37" s="29" t="s">
        <v>635</v>
      </c>
      <c r="NJ37" s="29" t="s">
        <v>635</v>
      </c>
      <c r="NK37" s="29" t="s">
        <v>635</v>
      </c>
      <c r="NL37" s="29" t="s">
        <v>635</v>
      </c>
      <c r="NM37" s="29" t="s">
        <v>635</v>
      </c>
      <c r="NN37" s="29" t="s">
        <v>635</v>
      </c>
      <c r="NO37" s="29" t="s">
        <v>635</v>
      </c>
      <c r="NP37" s="29" t="s">
        <v>635</v>
      </c>
      <c r="NQ37" s="29" t="s">
        <v>635</v>
      </c>
      <c r="NR37" s="29" t="s">
        <v>635</v>
      </c>
      <c r="NS37" s="29" t="s">
        <v>635</v>
      </c>
      <c r="NT37" s="29" t="s">
        <v>635</v>
      </c>
      <c r="NU37" s="29" t="s">
        <v>635</v>
      </c>
      <c r="NV37" s="29" t="s">
        <v>635</v>
      </c>
      <c r="NW37" s="29" t="s">
        <v>635</v>
      </c>
      <c r="NX37" s="29" t="s">
        <v>635</v>
      </c>
      <c r="NY37" s="29" t="s">
        <v>635</v>
      </c>
      <c r="NZ37" s="29" t="s">
        <v>635</v>
      </c>
      <c r="OA37" s="29" t="s">
        <v>635</v>
      </c>
      <c r="OB37" s="29" t="s">
        <v>635</v>
      </c>
      <c r="OC37" s="29" t="s">
        <v>635</v>
      </c>
      <c r="OD37" s="29" t="s">
        <v>635</v>
      </c>
      <c r="OE37" s="29" t="s">
        <v>635</v>
      </c>
      <c r="OF37" s="29" t="s">
        <v>635</v>
      </c>
      <c r="OG37" s="29" t="s">
        <v>635</v>
      </c>
      <c r="OH37" s="29" t="s">
        <v>635</v>
      </c>
      <c r="OI37" s="29" t="s">
        <v>635</v>
      </c>
      <c r="OJ37" s="29" t="s">
        <v>635</v>
      </c>
      <c r="OK37" s="29" t="s">
        <v>635</v>
      </c>
      <c r="OL37" s="29" t="s">
        <v>635</v>
      </c>
      <c r="OM37" s="29" t="s">
        <v>635</v>
      </c>
      <c r="ON37" s="29" t="s">
        <v>635</v>
      </c>
      <c r="OO37" s="29" t="s">
        <v>635</v>
      </c>
      <c r="OP37" s="29" t="s">
        <v>635</v>
      </c>
      <c r="OQ37" s="29" t="s">
        <v>635</v>
      </c>
      <c r="OR37" s="29" t="s">
        <v>635</v>
      </c>
      <c r="OS37" s="29" t="s">
        <v>635</v>
      </c>
      <c r="OT37" s="29" t="s">
        <v>635</v>
      </c>
      <c r="OU37" s="29" t="s">
        <v>635</v>
      </c>
      <c r="OV37" s="29" t="s">
        <v>635</v>
      </c>
      <c r="OW37" s="29" t="s">
        <v>635</v>
      </c>
      <c r="OX37" s="29" t="s">
        <v>635</v>
      </c>
      <c r="OY37" s="29" t="s">
        <v>635</v>
      </c>
      <c r="OZ37" s="29" t="s">
        <v>635</v>
      </c>
      <c r="PA37" s="29" t="s">
        <v>635</v>
      </c>
      <c r="PB37" s="29" t="s">
        <v>635</v>
      </c>
      <c r="PC37" s="29" t="s">
        <v>635</v>
      </c>
      <c r="PD37" s="29" t="s">
        <v>635</v>
      </c>
      <c r="PE37" s="29" t="s">
        <v>635</v>
      </c>
      <c r="PF37" s="29" t="s">
        <v>635</v>
      </c>
      <c r="PG37" s="29" t="s">
        <v>635</v>
      </c>
      <c r="PH37" s="29" t="s">
        <v>635</v>
      </c>
      <c r="PI37" s="29" t="s">
        <v>635</v>
      </c>
      <c r="PJ37" s="29" t="s">
        <v>635</v>
      </c>
      <c r="PK37" s="29" t="s">
        <v>635</v>
      </c>
      <c r="PL37" s="29" t="s">
        <v>635</v>
      </c>
      <c r="PM37" s="29" t="s">
        <v>635</v>
      </c>
      <c r="PN37" s="29" t="s">
        <v>635</v>
      </c>
      <c r="PO37" s="29" t="s">
        <v>635</v>
      </c>
      <c r="PP37" s="29" t="s">
        <v>635</v>
      </c>
      <c r="PQ37" s="29" t="s">
        <v>635</v>
      </c>
      <c r="PR37" s="29" t="s">
        <v>635</v>
      </c>
      <c r="PS37" s="29" t="s">
        <v>635</v>
      </c>
      <c r="PT37" s="29" t="s">
        <v>635</v>
      </c>
      <c r="PU37" s="29" t="s">
        <v>635</v>
      </c>
      <c r="PV37" s="29" t="s">
        <v>635</v>
      </c>
      <c r="PW37" s="29" t="s">
        <v>635</v>
      </c>
      <c r="PX37" s="29" t="s">
        <v>635</v>
      </c>
      <c r="PY37" s="29" t="s">
        <v>635</v>
      </c>
      <c r="PZ37" s="29" t="s">
        <v>635</v>
      </c>
      <c r="QA37" s="29" t="s">
        <v>635</v>
      </c>
      <c r="QB37" s="29" t="s">
        <v>635</v>
      </c>
      <c r="QC37" s="29" t="s">
        <v>635</v>
      </c>
      <c r="QD37" s="29" t="s">
        <v>635</v>
      </c>
      <c r="QE37" s="29" t="s">
        <v>635</v>
      </c>
      <c r="QF37" s="29" t="s">
        <v>635</v>
      </c>
      <c r="QG37" s="29" t="s">
        <v>635</v>
      </c>
      <c r="QH37" s="29" t="s">
        <v>635</v>
      </c>
      <c r="QI37" s="29" t="s">
        <v>635</v>
      </c>
      <c r="QJ37" s="29" t="s">
        <v>635</v>
      </c>
      <c r="QK37" s="29" t="s">
        <v>635</v>
      </c>
      <c r="QL37" s="29" t="s">
        <v>635</v>
      </c>
      <c r="QM37" s="29" t="s">
        <v>635</v>
      </c>
      <c r="QN37" s="29" t="s">
        <v>635</v>
      </c>
      <c r="QO37" s="29" t="s">
        <v>635</v>
      </c>
      <c r="QP37" s="29" t="s">
        <v>635</v>
      </c>
      <c r="QQ37" s="29" t="s">
        <v>635</v>
      </c>
      <c r="QR37" s="29" t="s">
        <v>635</v>
      </c>
      <c r="QS37" s="29" t="s">
        <v>635</v>
      </c>
      <c r="QT37" s="29" t="s">
        <v>635</v>
      </c>
      <c r="QU37" s="29" t="s">
        <v>635</v>
      </c>
      <c r="QV37" s="29" t="s">
        <v>635</v>
      </c>
      <c r="QW37" s="29" t="s">
        <v>635</v>
      </c>
      <c r="QX37" s="29" t="s">
        <v>635</v>
      </c>
      <c r="QY37" s="29" t="s">
        <v>635</v>
      </c>
      <c r="QZ37" s="29" t="s">
        <v>635</v>
      </c>
      <c r="RA37" s="29" t="s">
        <v>635</v>
      </c>
      <c r="RB37" s="29" t="s">
        <v>635</v>
      </c>
      <c r="RC37" s="29" t="s">
        <v>635</v>
      </c>
      <c r="RD37" s="29" t="s">
        <v>635</v>
      </c>
      <c r="RE37" s="29" t="s">
        <v>635</v>
      </c>
      <c r="RF37" s="29" t="s">
        <v>635</v>
      </c>
      <c r="RG37" s="29" t="s">
        <v>635</v>
      </c>
      <c r="RH37" s="29" t="s">
        <v>635</v>
      </c>
      <c r="RI37" s="29" t="s">
        <v>635</v>
      </c>
      <c r="RJ37" s="29" t="s">
        <v>635</v>
      </c>
      <c r="RK37" s="29" t="s">
        <v>635</v>
      </c>
      <c r="RL37" s="29" t="s">
        <v>635</v>
      </c>
      <c r="RM37" s="29" t="s">
        <v>635</v>
      </c>
      <c r="RN37" s="29" t="s">
        <v>635</v>
      </c>
      <c r="RO37" s="29" t="s">
        <v>635</v>
      </c>
      <c r="RP37" s="29" t="s">
        <v>635</v>
      </c>
      <c r="RQ37" s="29" t="s">
        <v>635</v>
      </c>
      <c r="RR37" s="29" t="s">
        <v>635</v>
      </c>
      <c r="RS37" s="29" t="s">
        <v>635</v>
      </c>
      <c r="RT37" s="29" t="s">
        <v>635</v>
      </c>
      <c r="RU37" s="29" t="s">
        <v>635</v>
      </c>
      <c r="RV37" s="29" t="s">
        <v>635</v>
      </c>
      <c r="RW37" s="29" t="s">
        <v>635</v>
      </c>
      <c r="RX37" s="29" t="s">
        <v>635</v>
      </c>
      <c r="RY37" s="29" t="s">
        <v>635</v>
      </c>
      <c r="RZ37" s="29" t="s">
        <v>635</v>
      </c>
      <c r="SA37" s="29" t="s">
        <v>635</v>
      </c>
      <c r="SB37" s="29" t="s">
        <v>635</v>
      </c>
      <c r="SC37" s="29" t="s">
        <v>635</v>
      </c>
      <c r="SD37" s="29" t="s">
        <v>635</v>
      </c>
      <c r="SE37" s="29" t="s">
        <v>635</v>
      </c>
      <c r="SF37" s="29" t="s">
        <v>635</v>
      </c>
      <c r="SG37" s="29" t="s">
        <v>635</v>
      </c>
      <c r="SH37" s="29" t="s">
        <v>635</v>
      </c>
      <c r="SI37" s="29" t="s">
        <v>635</v>
      </c>
      <c r="SJ37" s="29" t="s">
        <v>635</v>
      </c>
      <c r="SK37" s="29" t="s">
        <v>635</v>
      </c>
      <c r="SL37" s="29" t="s">
        <v>635</v>
      </c>
      <c r="SM37" s="29" t="s">
        <v>635</v>
      </c>
      <c r="SN37" s="29" t="s">
        <v>635</v>
      </c>
      <c r="SO37" s="29" t="s">
        <v>635</v>
      </c>
      <c r="SP37" s="29" t="s">
        <v>635</v>
      </c>
      <c r="SQ37" s="29" t="s">
        <v>635</v>
      </c>
      <c r="SR37" s="29" t="s">
        <v>635</v>
      </c>
      <c r="SS37" s="29" t="s">
        <v>635</v>
      </c>
      <c r="ST37" s="29" t="s">
        <v>635</v>
      </c>
      <c r="SU37" s="29" t="s">
        <v>635</v>
      </c>
      <c r="SV37" s="29" t="s">
        <v>635</v>
      </c>
      <c r="SW37" s="29" t="s">
        <v>635</v>
      </c>
      <c r="SX37" s="29" t="s">
        <v>635</v>
      </c>
      <c r="SY37" s="29" t="s">
        <v>635</v>
      </c>
      <c r="SZ37" s="29" t="s">
        <v>635</v>
      </c>
      <c r="TA37" s="29" t="s">
        <v>635</v>
      </c>
      <c r="TB37" s="29" t="s">
        <v>635</v>
      </c>
      <c r="TC37" s="29" t="s">
        <v>635</v>
      </c>
      <c r="TD37" s="29" t="s">
        <v>635</v>
      </c>
      <c r="TE37" s="29" t="s">
        <v>635</v>
      </c>
      <c r="TF37" s="29" t="s">
        <v>635</v>
      </c>
      <c r="TG37" s="29" t="s">
        <v>635</v>
      </c>
      <c r="TH37" s="29" t="s">
        <v>635</v>
      </c>
      <c r="TI37" s="29" t="s">
        <v>635</v>
      </c>
      <c r="TJ37" s="29" t="s">
        <v>635</v>
      </c>
      <c r="TK37" s="29" t="s">
        <v>635</v>
      </c>
      <c r="TL37" s="29" t="s">
        <v>635</v>
      </c>
      <c r="TM37" s="29" t="s">
        <v>635</v>
      </c>
      <c r="TN37" s="29" t="s">
        <v>635</v>
      </c>
      <c r="TO37" s="29" t="s">
        <v>635</v>
      </c>
      <c r="TP37" s="29" t="s">
        <v>635</v>
      </c>
      <c r="TQ37" s="29" t="s">
        <v>635</v>
      </c>
      <c r="TR37" s="29" t="s">
        <v>635</v>
      </c>
      <c r="TS37" s="29" t="s">
        <v>635</v>
      </c>
      <c r="TT37" s="29" t="s">
        <v>635</v>
      </c>
      <c r="TU37" s="29" t="s">
        <v>635</v>
      </c>
      <c r="TV37" s="29" t="s">
        <v>635</v>
      </c>
      <c r="TW37" s="29" t="s">
        <v>635</v>
      </c>
      <c r="TX37" s="29" t="s">
        <v>635</v>
      </c>
      <c r="TY37" s="29" t="s">
        <v>635</v>
      </c>
      <c r="TZ37" s="29" t="s">
        <v>635</v>
      </c>
      <c r="UA37" s="29" t="s">
        <v>635</v>
      </c>
      <c r="UB37" s="29" t="s">
        <v>635</v>
      </c>
      <c r="UC37" s="29" t="s">
        <v>635</v>
      </c>
      <c r="UD37" s="29" t="s">
        <v>635</v>
      </c>
      <c r="UE37" s="29" t="s">
        <v>635</v>
      </c>
      <c r="UF37" s="29" t="s">
        <v>635</v>
      </c>
      <c r="UG37" s="29" t="s">
        <v>635</v>
      </c>
      <c r="UH37" s="29" t="s">
        <v>635</v>
      </c>
      <c r="UI37" s="29" t="s">
        <v>635</v>
      </c>
      <c r="UJ37" s="29" t="s">
        <v>635</v>
      </c>
      <c r="UK37" s="29" t="s">
        <v>635</v>
      </c>
      <c r="UL37" s="29" t="s">
        <v>635</v>
      </c>
      <c r="UM37" s="29" t="s">
        <v>635</v>
      </c>
      <c r="UN37" s="29" t="s">
        <v>635</v>
      </c>
      <c r="UO37" s="29" t="s">
        <v>635</v>
      </c>
      <c r="UP37" s="29" t="s">
        <v>635</v>
      </c>
      <c r="UQ37" s="29" t="s">
        <v>635</v>
      </c>
      <c r="UR37" s="29" t="s">
        <v>635</v>
      </c>
      <c r="US37" s="29" t="s">
        <v>635</v>
      </c>
      <c r="UT37" s="29" t="s">
        <v>635</v>
      </c>
      <c r="UU37" s="29" t="s">
        <v>635</v>
      </c>
      <c r="UV37" s="29" t="s">
        <v>635</v>
      </c>
      <c r="UW37" s="29" t="s">
        <v>635</v>
      </c>
      <c r="UX37" s="29" t="s">
        <v>635</v>
      </c>
      <c r="UY37" s="29" t="s">
        <v>635</v>
      </c>
      <c r="UZ37" s="29" t="s">
        <v>635</v>
      </c>
      <c r="VA37" s="29" t="s">
        <v>635</v>
      </c>
      <c r="VB37" s="29" t="s">
        <v>635</v>
      </c>
      <c r="VC37" s="29" t="s">
        <v>635</v>
      </c>
      <c r="VD37" s="29" t="s">
        <v>635</v>
      </c>
      <c r="VE37" s="29" t="s">
        <v>635</v>
      </c>
      <c r="VF37" s="29" t="s">
        <v>635</v>
      </c>
      <c r="VG37" s="29" t="s">
        <v>635</v>
      </c>
      <c r="VH37" s="29" t="s">
        <v>635</v>
      </c>
      <c r="VI37" s="29" t="s">
        <v>635</v>
      </c>
      <c r="VJ37" s="29" t="s">
        <v>635</v>
      </c>
      <c r="VK37" s="29" t="s">
        <v>635</v>
      </c>
      <c r="VL37" s="29" t="s">
        <v>635</v>
      </c>
      <c r="VM37" s="29" t="s">
        <v>635</v>
      </c>
      <c r="VN37" s="29" t="s">
        <v>635</v>
      </c>
      <c r="VO37" s="29" t="s">
        <v>635</v>
      </c>
      <c r="VP37" s="29" t="s">
        <v>635</v>
      </c>
      <c r="VQ37" s="29" t="s">
        <v>635</v>
      </c>
      <c r="VR37" s="29" t="s">
        <v>635</v>
      </c>
      <c r="VS37" s="29" t="s">
        <v>635</v>
      </c>
      <c r="VT37" s="29" t="s">
        <v>635</v>
      </c>
      <c r="VU37" s="29" t="s">
        <v>635</v>
      </c>
      <c r="VV37" s="29" t="s">
        <v>635</v>
      </c>
      <c r="VW37" s="29" t="s">
        <v>635</v>
      </c>
      <c r="VX37" s="29" t="s">
        <v>635</v>
      </c>
      <c r="VY37" s="29" t="s">
        <v>635</v>
      </c>
      <c r="VZ37" s="29" t="s">
        <v>635</v>
      </c>
      <c r="WA37" s="29" t="s">
        <v>635</v>
      </c>
      <c r="WB37" s="29" t="s">
        <v>635</v>
      </c>
      <c r="WC37" s="29" t="s">
        <v>635</v>
      </c>
      <c r="WD37" s="29" t="s">
        <v>635</v>
      </c>
      <c r="WE37" s="29" t="s">
        <v>635</v>
      </c>
      <c r="WF37" s="29" t="s">
        <v>635</v>
      </c>
      <c r="WG37" s="29" t="s">
        <v>635</v>
      </c>
      <c r="WH37" s="29" t="s">
        <v>635</v>
      </c>
      <c r="WI37" s="29" t="s">
        <v>635</v>
      </c>
      <c r="WJ37" s="29" t="s">
        <v>635</v>
      </c>
      <c r="WK37" s="29" t="s">
        <v>635</v>
      </c>
      <c r="WL37" s="29" t="s">
        <v>635</v>
      </c>
      <c r="WM37" s="29" t="s">
        <v>635</v>
      </c>
      <c r="WN37" s="29" t="s">
        <v>635</v>
      </c>
      <c r="WO37" s="29" t="s">
        <v>635</v>
      </c>
      <c r="WP37" s="29" t="s">
        <v>635</v>
      </c>
      <c r="WQ37" s="29" t="s">
        <v>635</v>
      </c>
      <c r="WR37" s="29" t="s">
        <v>635</v>
      </c>
      <c r="WS37" s="29" t="s">
        <v>635</v>
      </c>
      <c r="WT37" s="29" t="s">
        <v>635</v>
      </c>
      <c r="WU37" s="29" t="s">
        <v>635</v>
      </c>
      <c r="WV37" s="29" t="s">
        <v>635</v>
      </c>
      <c r="WW37" s="29" t="s">
        <v>635</v>
      </c>
      <c r="WX37" s="29" t="s">
        <v>635</v>
      </c>
      <c r="WY37" s="29" t="s">
        <v>635</v>
      </c>
      <c r="WZ37" s="29" t="s">
        <v>635</v>
      </c>
      <c r="XA37" s="29" t="s">
        <v>635</v>
      </c>
      <c r="XB37" s="29" t="s">
        <v>635</v>
      </c>
      <c r="XC37" s="29" t="s">
        <v>635</v>
      </c>
      <c r="XD37" s="29" t="s">
        <v>635</v>
      </c>
      <c r="XE37" s="29" t="s">
        <v>635</v>
      </c>
      <c r="XF37" s="29" t="s">
        <v>635</v>
      </c>
      <c r="XG37" s="29" t="s">
        <v>635</v>
      </c>
      <c r="XH37" s="29" t="s">
        <v>635</v>
      </c>
      <c r="XI37" s="29" t="s">
        <v>635</v>
      </c>
      <c r="XJ37" s="29" t="s">
        <v>635</v>
      </c>
      <c r="XK37" s="29" t="s">
        <v>635</v>
      </c>
      <c r="XL37" s="29" t="s">
        <v>635</v>
      </c>
      <c r="XM37" s="29" t="s">
        <v>635</v>
      </c>
      <c r="XN37" s="29" t="s">
        <v>635</v>
      </c>
      <c r="XO37" s="29" t="s">
        <v>635</v>
      </c>
      <c r="XP37" s="29" t="s">
        <v>635</v>
      </c>
      <c r="XQ37" s="29" t="s">
        <v>635</v>
      </c>
      <c r="XR37" s="29" t="s">
        <v>635</v>
      </c>
      <c r="XS37" s="29" t="s">
        <v>635</v>
      </c>
      <c r="XT37" s="29" t="s">
        <v>635</v>
      </c>
      <c r="XU37" s="29" t="s">
        <v>635</v>
      </c>
      <c r="XV37" s="29" t="s">
        <v>635</v>
      </c>
      <c r="XW37" s="29" t="s">
        <v>635</v>
      </c>
      <c r="XX37" s="29" t="s">
        <v>635</v>
      </c>
      <c r="XY37" s="29" t="s">
        <v>635</v>
      </c>
      <c r="XZ37" s="29" t="s">
        <v>635</v>
      </c>
      <c r="YA37" s="29" t="s">
        <v>635</v>
      </c>
      <c r="YB37" s="29" t="s">
        <v>635</v>
      </c>
      <c r="YC37" s="29" t="s">
        <v>635</v>
      </c>
      <c r="YD37" s="29" t="s">
        <v>635</v>
      </c>
      <c r="YE37" s="29" t="s">
        <v>635</v>
      </c>
      <c r="YF37" s="29" t="s">
        <v>635</v>
      </c>
      <c r="YG37" s="29" t="s">
        <v>635</v>
      </c>
      <c r="YH37" s="29" t="s">
        <v>635</v>
      </c>
      <c r="YI37" s="29" t="s">
        <v>635</v>
      </c>
      <c r="YJ37" s="29" t="s">
        <v>635</v>
      </c>
      <c r="YK37" s="29" t="s">
        <v>635</v>
      </c>
      <c r="YL37" s="29" t="s">
        <v>635</v>
      </c>
      <c r="YM37" s="29" t="s">
        <v>635</v>
      </c>
      <c r="YN37" s="29" t="s">
        <v>635</v>
      </c>
      <c r="YO37" s="29" t="s">
        <v>635</v>
      </c>
      <c r="YP37" s="29" t="s">
        <v>635</v>
      </c>
      <c r="YQ37" s="29" t="s">
        <v>635</v>
      </c>
      <c r="YR37" s="29" t="s">
        <v>635</v>
      </c>
      <c r="YS37" s="29" t="s">
        <v>635</v>
      </c>
      <c r="YT37" s="29" t="s">
        <v>635</v>
      </c>
      <c r="YU37" s="29" t="s">
        <v>635</v>
      </c>
      <c r="YV37" s="29" t="s">
        <v>635</v>
      </c>
      <c r="YW37" s="29" t="s">
        <v>635</v>
      </c>
      <c r="YX37" s="29" t="s">
        <v>635</v>
      </c>
      <c r="YY37" s="29" t="s">
        <v>635</v>
      </c>
      <c r="YZ37" s="29" t="s">
        <v>635</v>
      </c>
      <c r="ZA37" s="29" t="s">
        <v>635</v>
      </c>
      <c r="ZB37" s="29" t="s">
        <v>635</v>
      </c>
      <c r="ZC37" s="29" t="s">
        <v>635</v>
      </c>
      <c r="ZD37" s="29" t="s">
        <v>635</v>
      </c>
      <c r="ZE37" s="29" t="s">
        <v>635</v>
      </c>
      <c r="ZF37" s="29" t="s">
        <v>635</v>
      </c>
      <c r="ZG37" s="29" t="s">
        <v>635</v>
      </c>
      <c r="ZH37" s="29" t="s">
        <v>635</v>
      </c>
      <c r="ZI37" s="29" t="s">
        <v>635</v>
      </c>
      <c r="ZJ37" s="29" t="s">
        <v>635</v>
      </c>
      <c r="ZK37" s="29" t="s">
        <v>635</v>
      </c>
      <c r="ZL37" s="29" t="s">
        <v>635</v>
      </c>
      <c r="ZM37" s="29" t="s">
        <v>635</v>
      </c>
      <c r="ZN37" s="29" t="s">
        <v>635</v>
      </c>
      <c r="ZO37" s="29" t="s">
        <v>635</v>
      </c>
      <c r="ZP37" s="29" t="s">
        <v>635</v>
      </c>
      <c r="ZQ37" s="29" t="s">
        <v>635</v>
      </c>
      <c r="ZR37" s="29" t="s">
        <v>635</v>
      </c>
      <c r="ZS37" s="29" t="s">
        <v>635</v>
      </c>
      <c r="ZT37" s="29" t="s">
        <v>635</v>
      </c>
      <c r="ZU37" s="29" t="s">
        <v>635</v>
      </c>
      <c r="ZV37" s="29" t="s">
        <v>635</v>
      </c>
      <c r="ZW37" s="29" t="s">
        <v>635</v>
      </c>
      <c r="ZX37" s="29" t="s">
        <v>635</v>
      </c>
      <c r="ZY37" s="29" t="s">
        <v>635</v>
      </c>
      <c r="ZZ37" s="29" t="s">
        <v>635</v>
      </c>
      <c r="AAA37" s="29" t="s">
        <v>635</v>
      </c>
      <c r="AAB37" s="29" t="s">
        <v>635</v>
      </c>
      <c r="AAC37" s="29" t="s">
        <v>635</v>
      </c>
      <c r="AAD37" s="29" t="s">
        <v>635</v>
      </c>
      <c r="AAE37" s="29" t="s">
        <v>635</v>
      </c>
      <c r="AAF37" s="29" t="s">
        <v>635</v>
      </c>
      <c r="AAG37" s="29" t="s">
        <v>635</v>
      </c>
      <c r="AAH37" s="29" t="s">
        <v>635</v>
      </c>
      <c r="AAI37" s="29" t="s">
        <v>635</v>
      </c>
      <c r="AAJ37" s="29" t="s">
        <v>635</v>
      </c>
      <c r="AAK37" s="29" t="s">
        <v>635</v>
      </c>
      <c r="AAL37" s="29" t="s">
        <v>635</v>
      </c>
      <c r="AAM37" s="29" t="s">
        <v>635</v>
      </c>
      <c r="AAN37" s="29" t="s">
        <v>635</v>
      </c>
      <c r="AAO37" s="29" t="s">
        <v>635</v>
      </c>
      <c r="AAP37" s="29" t="s">
        <v>635</v>
      </c>
      <c r="AAQ37" s="29" t="s">
        <v>635</v>
      </c>
      <c r="AAR37" s="29" t="s">
        <v>635</v>
      </c>
      <c r="AAS37" s="29" t="s">
        <v>635</v>
      </c>
      <c r="AAT37" s="29" t="s">
        <v>635</v>
      </c>
      <c r="AAU37" s="29" t="s">
        <v>635</v>
      </c>
      <c r="AAV37" s="29" t="s">
        <v>635</v>
      </c>
      <c r="AAW37" s="29" t="s">
        <v>635</v>
      </c>
      <c r="AAX37" s="29" t="s">
        <v>635</v>
      </c>
      <c r="AAY37" s="29" t="s">
        <v>635</v>
      </c>
      <c r="AAZ37" s="29" t="s">
        <v>635</v>
      </c>
      <c r="ABA37" s="29" t="s">
        <v>635</v>
      </c>
      <c r="ABB37" s="29" t="s">
        <v>635</v>
      </c>
      <c r="ABC37" s="29" t="s">
        <v>635</v>
      </c>
      <c r="ABD37" s="29" t="s">
        <v>635</v>
      </c>
      <c r="ABE37" s="29" t="s">
        <v>635</v>
      </c>
      <c r="ABF37" s="29" t="s">
        <v>635</v>
      </c>
      <c r="ABG37" s="29" t="s">
        <v>635</v>
      </c>
      <c r="ABH37" s="29" t="s">
        <v>635</v>
      </c>
      <c r="ABI37" s="29" t="s">
        <v>635</v>
      </c>
      <c r="ABJ37" s="29" t="s">
        <v>635</v>
      </c>
      <c r="ABK37" s="29" t="s">
        <v>635</v>
      </c>
      <c r="ABL37" s="29" t="s">
        <v>635</v>
      </c>
      <c r="ABM37" s="29" t="s">
        <v>635</v>
      </c>
      <c r="ABN37" s="29" t="s">
        <v>635</v>
      </c>
      <c r="ABO37" s="29" t="s">
        <v>635</v>
      </c>
      <c r="ABP37" s="29" t="s">
        <v>635</v>
      </c>
      <c r="ABQ37" s="29" t="s">
        <v>635</v>
      </c>
      <c r="ABR37" s="29" t="s">
        <v>635</v>
      </c>
      <c r="ABS37" s="29" t="s">
        <v>635</v>
      </c>
      <c r="ABT37" s="29" t="s">
        <v>635</v>
      </c>
      <c r="ABU37" s="29" t="s">
        <v>635</v>
      </c>
      <c r="ABV37" s="29" t="s">
        <v>635</v>
      </c>
      <c r="ABW37" s="29" t="s">
        <v>635</v>
      </c>
      <c r="ABX37" s="29" t="s">
        <v>635</v>
      </c>
      <c r="ABY37" s="29" t="s">
        <v>635</v>
      </c>
      <c r="ABZ37" s="29" t="s">
        <v>635</v>
      </c>
      <c r="ACA37" s="29" t="s">
        <v>635</v>
      </c>
      <c r="ACB37" s="29" t="s">
        <v>635</v>
      </c>
      <c r="ACC37" s="29" t="s">
        <v>635</v>
      </c>
      <c r="ACD37" s="29" t="s">
        <v>635</v>
      </c>
      <c r="ACE37" s="29" t="s">
        <v>635</v>
      </c>
      <c r="ACF37" s="29" t="s">
        <v>635</v>
      </c>
      <c r="ACG37" s="29" t="s">
        <v>635</v>
      </c>
      <c r="ACH37" s="29" t="s">
        <v>635</v>
      </c>
      <c r="ACI37" s="29" t="s">
        <v>635</v>
      </c>
      <c r="ACJ37" s="29" t="s">
        <v>635</v>
      </c>
      <c r="ACK37" s="29" t="s">
        <v>635</v>
      </c>
      <c r="ACL37" s="29" t="s">
        <v>635</v>
      </c>
      <c r="ACM37" s="29" t="s">
        <v>635</v>
      </c>
      <c r="ACN37" s="29" t="s">
        <v>635</v>
      </c>
      <c r="ACO37" s="29" t="s">
        <v>635</v>
      </c>
      <c r="ACP37" s="29" t="s">
        <v>635</v>
      </c>
      <c r="ACQ37" s="29" t="s">
        <v>635</v>
      </c>
      <c r="ACR37" s="29" t="s">
        <v>635</v>
      </c>
      <c r="ACS37" s="29" t="s">
        <v>635</v>
      </c>
      <c r="ACT37" s="29" t="s">
        <v>635</v>
      </c>
      <c r="ACU37" s="29" t="s">
        <v>635</v>
      </c>
      <c r="ACV37" s="29" t="s">
        <v>635</v>
      </c>
      <c r="ACW37" s="29" t="s">
        <v>635</v>
      </c>
      <c r="ACX37" s="29" t="s">
        <v>635</v>
      </c>
      <c r="ACY37" s="29" t="s">
        <v>635</v>
      </c>
      <c r="ACZ37" s="29" t="s">
        <v>635</v>
      </c>
      <c r="ADA37" s="29" t="s">
        <v>635</v>
      </c>
      <c r="ADB37" s="29" t="s">
        <v>635</v>
      </c>
      <c r="ADC37" s="29" t="s">
        <v>635</v>
      </c>
      <c r="ADD37" s="29" t="s">
        <v>635</v>
      </c>
      <c r="ADE37" s="29" t="s">
        <v>635</v>
      </c>
      <c r="ADF37" s="29" t="s">
        <v>635</v>
      </c>
      <c r="ADG37" s="29" t="s">
        <v>635</v>
      </c>
      <c r="ADH37" s="29" t="s">
        <v>635</v>
      </c>
      <c r="ADI37" s="29" t="s">
        <v>635</v>
      </c>
      <c r="ADJ37" s="29" t="s">
        <v>635</v>
      </c>
      <c r="ADK37" s="29" t="s">
        <v>635</v>
      </c>
      <c r="ADL37" s="29" t="s">
        <v>635</v>
      </c>
      <c r="ADM37" s="29" t="s">
        <v>635</v>
      </c>
      <c r="ADN37" s="29" t="s">
        <v>635</v>
      </c>
      <c r="ADO37" s="29" t="s">
        <v>635</v>
      </c>
      <c r="ADP37" s="29" t="s">
        <v>635</v>
      </c>
      <c r="ADQ37" s="29" t="s">
        <v>635</v>
      </c>
      <c r="ADR37" s="29" t="s">
        <v>635</v>
      </c>
      <c r="ADS37" s="29" t="s">
        <v>635</v>
      </c>
      <c r="ADT37" s="29" t="s">
        <v>635</v>
      </c>
      <c r="ADU37" s="29" t="s">
        <v>635</v>
      </c>
      <c r="ADV37" s="29" t="s">
        <v>635</v>
      </c>
      <c r="ADW37" s="29" t="s">
        <v>635</v>
      </c>
      <c r="ADX37" s="29" t="s">
        <v>635</v>
      </c>
      <c r="ADY37" s="29" t="s">
        <v>635</v>
      </c>
      <c r="ADZ37" s="29" t="s">
        <v>635</v>
      </c>
      <c r="AEA37" s="29" t="s">
        <v>635</v>
      </c>
      <c r="AEB37" s="29" t="s">
        <v>635</v>
      </c>
      <c r="AEC37" s="29" t="s">
        <v>635</v>
      </c>
      <c r="AED37" s="29" t="s">
        <v>635</v>
      </c>
      <c r="AEE37" s="29" t="s">
        <v>635</v>
      </c>
      <c r="AEF37" s="29" t="s">
        <v>635</v>
      </c>
      <c r="AEG37" s="29" t="s">
        <v>635</v>
      </c>
      <c r="AEH37" s="29" t="s">
        <v>635</v>
      </c>
      <c r="AEI37" s="29" t="s">
        <v>635</v>
      </c>
      <c r="AEJ37" s="29" t="s">
        <v>635</v>
      </c>
      <c r="AEK37" s="29" t="s">
        <v>635</v>
      </c>
      <c r="AEL37" s="29" t="s">
        <v>635</v>
      </c>
      <c r="AEM37" s="29" t="s">
        <v>635</v>
      </c>
      <c r="AEN37" s="29" t="s">
        <v>635</v>
      </c>
      <c r="AEO37" s="29" t="s">
        <v>635</v>
      </c>
      <c r="AEP37" s="29" t="s">
        <v>635</v>
      </c>
      <c r="AEQ37" s="29" t="s">
        <v>635</v>
      </c>
      <c r="AER37" s="29" t="s">
        <v>635</v>
      </c>
      <c r="AES37" s="29" t="s">
        <v>635</v>
      </c>
      <c r="AET37" s="29" t="s">
        <v>635</v>
      </c>
      <c r="AEU37" s="29" t="s">
        <v>635</v>
      </c>
      <c r="AEV37" s="29" t="s">
        <v>635</v>
      </c>
      <c r="AEW37" s="29" t="s">
        <v>635</v>
      </c>
      <c r="AEX37" s="29" t="s">
        <v>635</v>
      </c>
      <c r="AEY37" s="29" t="s">
        <v>635</v>
      </c>
      <c r="AEZ37" s="29" t="s">
        <v>635</v>
      </c>
      <c r="AFA37" s="29" t="s">
        <v>635</v>
      </c>
      <c r="AFB37" s="29" t="s">
        <v>635</v>
      </c>
      <c r="AFC37" s="29" t="s">
        <v>635</v>
      </c>
      <c r="AFD37" s="29" t="s">
        <v>635</v>
      </c>
      <c r="AFE37" s="29" t="s">
        <v>635</v>
      </c>
      <c r="AFF37" s="29" t="s">
        <v>635</v>
      </c>
      <c r="AFG37" s="29" t="s">
        <v>635</v>
      </c>
      <c r="AFH37" s="29" t="s">
        <v>635</v>
      </c>
      <c r="AFI37" s="29" t="s">
        <v>635</v>
      </c>
      <c r="AFJ37" s="29" t="s">
        <v>635</v>
      </c>
      <c r="AFK37" s="29" t="s">
        <v>635</v>
      </c>
      <c r="AFL37" s="29" t="s">
        <v>635</v>
      </c>
      <c r="AFM37" s="29" t="s">
        <v>635</v>
      </c>
      <c r="AFN37" s="29" t="s">
        <v>635</v>
      </c>
      <c r="AFO37" s="29" t="s">
        <v>635</v>
      </c>
      <c r="AFP37" s="29" t="s">
        <v>635</v>
      </c>
      <c r="AFQ37" s="29" t="s">
        <v>635</v>
      </c>
      <c r="AFR37" s="29" t="s">
        <v>635</v>
      </c>
      <c r="AFS37" s="29" t="s">
        <v>635</v>
      </c>
      <c r="AFT37" s="29" t="s">
        <v>635</v>
      </c>
      <c r="AFU37" s="29" t="s">
        <v>635</v>
      </c>
      <c r="AFV37" s="29" t="s">
        <v>635</v>
      </c>
      <c r="AFW37" s="29" t="s">
        <v>635</v>
      </c>
      <c r="AFX37" s="29" t="s">
        <v>635</v>
      </c>
      <c r="AFY37" s="29" t="s">
        <v>635</v>
      </c>
      <c r="AFZ37" s="29" t="s">
        <v>635</v>
      </c>
      <c r="AGA37" s="29" t="s">
        <v>635</v>
      </c>
      <c r="AGB37" s="29" t="s">
        <v>635</v>
      </c>
      <c r="AGC37" s="29" t="s">
        <v>635</v>
      </c>
      <c r="AGD37" s="29" t="s">
        <v>635</v>
      </c>
      <c r="AGE37" s="29" t="s">
        <v>635</v>
      </c>
      <c r="AGF37" s="29" t="s">
        <v>635</v>
      </c>
      <c r="AGG37" s="29" t="s">
        <v>635</v>
      </c>
      <c r="AGH37" s="29" t="s">
        <v>635</v>
      </c>
      <c r="AGI37" s="29" t="s">
        <v>635</v>
      </c>
      <c r="AGJ37" s="29" t="s">
        <v>635</v>
      </c>
      <c r="AGK37" s="29" t="s">
        <v>635</v>
      </c>
      <c r="AGL37" s="29" t="s">
        <v>635</v>
      </c>
      <c r="AGM37" s="29" t="s">
        <v>635</v>
      </c>
      <c r="AGN37" s="29" t="s">
        <v>635</v>
      </c>
      <c r="AGO37" s="29" t="s">
        <v>635</v>
      </c>
      <c r="AGP37" s="29" t="s">
        <v>635</v>
      </c>
      <c r="AGQ37" s="29" t="s">
        <v>635</v>
      </c>
      <c r="AGR37" s="29" t="s">
        <v>635</v>
      </c>
      <c r="AGS37" s="29" t="s">
        <v>635</v>
      </c>
      <c r="AGT37" s="29" t="s">
        <v>635</v>
      </c>
      <c r="AGU37" s="29" t="s">
        <v>635</v>
      </c>
      <c r="AGV37" s="29" t="s">
        <v>635</v>
      </c>
      <c r="AGW37" s="29" t="s">
        <v>635</v>
      </c>
      <c r="AGX37" s="29" t="s">
        <v>635</v>
      </c>
      <c r="AGY37" s="29" t="s">
        <v>635</v>
      </c>
      <c r="AGZ37" s="29" t="s">
        <v>635</v>
      </c>
      <c r="AHA37" s="29" t="s">
        <v>635</v>
      </c>
      <c r="AHB37" s="29" t="s">
        <v>635</v>
      </c>
      <c r="AHC37" s="29" t="s">
        <v>635</v>
      </c>
      <c r="AHD37" s="29" t="s">
        <v>635</v>
      </c>
      <c r="AHE37" s="29" t="s">
        <v>635</v>
      </c>
      <c r="AHF37" s="29" t="s">
        <v>635</v>
      </c>
      <c r="AHG37" s="29" t="s">
        <v>635</v>
      </c>
      <c r="AHH37" s="29" t="s">
        <v>635</v>
      </c>
      <c r="AHI37" s="29" t="s">
        <v>635</v>
      </c>
      <c r="AHJ37" s="29" t="s">
        <v>635</v>
      </c>
      <c r="AHK37" s="29" t="s">
        <v>635</v>
      </c>
      <c r="AHL37" s="29" t="s">
        <v>635</v>
      </c>
      <c r="AHM37" s="29" t="s">
        <v>635</v>
      </c>
      <c r="AHN37" s="29" t="s">
        <v>635</v>
      </c>
      <c r="AHO37" s="29" t="s">
        <v>635</v>
      </c>
      <c r="AHP37" s="29" t="s">
        <v>635</v>
      </c>
      <c r="AHQ37" s="29" t="s">
        <v>635</v>
      </c>
      <c r="AHR37" s="29" t="s">
        <v>635</v>
      </c>
      <c r="AHS37" s="29" t="s">
        <v>635</v>
      </c>
      <c r="AHT37" s="29" t="s">
        <v>635</v>
      </c>
      <c r="AHU37" s="29" t="s">
        <v>635</v>
      </c>
      <c r="AHV37" s="29" t="s">
        <v>635</v>
      </c>
      <c r="AHW37" s="29" t="s">
        <v>635</v>
      </c>
      <c r="AHX37" s="29" t="s">
        <v>635</v>
      </c>
      <c r="AHY37" s="29" t="s">
        <v>635</v>
      </c>
      <c r="AHZ37" s="29" t="s">
        <v>635</v>
      </c>
      <c r="AIA37" s="29" t="s">
        <v>635</v>
      </c>
      <c r="AIB37" s="29" t="s">
        <v>635</v>
      </c>
      <c r="AIC37" s="29" t="s">
        <v>635</v>
      </c>
      <c r="AID37" s="29" t="s">
        <v>635</v>
      </c>
      <c r="AIE37" s="29" t="s">
        <v>635</v>
      </c>
      <c r="AIF37" s="29" t="s">
        <v>635</v>
      </c>
      <c r="AIG37" s="29" t="s">
        <v>635</v>
      </c>
      <c r="AIH37" s="29" t="s">
        <v>635</v>
      </c>
      <c r="AII37" s="29" t="s">
        <v>635</v>
      </c>
      <c r="AIJ37" s="29" t="s">
        <v>635</v>
      </c>
      <c r="AIK37" s="29" t="s">
        <v>635</v>
      </c>
      <c r="AIL37" s="29" t="s">
        <v>635</v>
      </c>
      <c r="AIM37" s="29" t="s">
        <v>635</v>
      </c>
      <c r="AIN37" s="29" t="s">
        <v>635</v>
      </c>
      <c r="AIO37" s="29" t="s">
        <v>635</v>
      </c>
      <c r="AIP37" s="29" t="s">
        <v>635</v>
      </c>
      <c r="AIQ37" s="29" t="s">
        <v>635</v>
      </c>
      <c r="AIR37" s="29" t="s">
        <v>635</v>
      </c>
      <c r="AIS37" s="29" t="s">
        <v>635</v>
      </c>
      <c r="AIT37" s="29" t="s">
        <v>635</v>
      </c>
      <c r="AIU37" s="29" t="s">
        <v>635</v>
      </c>
      <c r="AIV37" s="29" t="s">
        <v>635</v>
      </c>
      <c r="AIW37" s="29" t="s">
        <v>635</v>
      </c>
      <c r="AIX37" s="29" t="s">
        <v>635</v>
      </c>
      <c r="AIY37" s="29" t="s">
        <v>635</v>
      </c>
      <c r="AIZ37" s="29" t="s">
        <v>635</v>
      </c>
      <c r="AJA37" s="29" t="s">
        <v>635</v>
      </c>
      <c r="AJB37" s="29" t="s">
        <v>635</v>
      </c>
      <c r="AJC37" s="29" t="s">
        <v>635</v>
      </c>
      <c r="AJD37" s="29" t="s">
        <v>635</v>
      </c>
      <c r="AJE37" s="29" t="s">
        <v>635</v>
      </c>
      <c r="AJF37" s="29" t="s">
        <v>635</v>
      </c>
      <c r="AJG37" s="29" t="s">
        <v>635</v>
      </c>
      <c r="AJH37" s="29" t="s">
        <v>635</v>
      </c>
      <c r="AJI37" s="29" t="s">
        <v>635</v>
      </c>
      <c r="AJJ37" s="29" t="s">
        <v>635</v>
      </c>
      <c r="AJK37" s="29" t="s">
        <v>635</v>
      </c>
      <c r="AJL37" s="29" t="s">
        <v>635</v>
      </c>
      <c r="AJM37" s="29" t="s">
        <v>635</v>
      </c>
      <c r="AJN37" s="29" t="s">
        <v>635</v>
      </c>
      <c r="AJO37" s="29" t="s">
        <v>635</v>
      </c>
      <c r="AJP37" s="29" t="s">
        <v>635</v>
      </c>
      <c r="AJQ37" s="29" t="s">
        <v>635</v>
      </c>
      <c r="AJR37" s="29" t="s">
        <v>635</v>
      </c>
      <c r="AJS37" s="29" t="s">
        <v>635</v>
      </c>
      <c r="AJT37" s="29" t="s">
        <v>635</v>
      </c>
      <c r="AJU37" s="29" t="s">
        <v>635</v>
      </c>
      <c r="AJV37" s="29" t="s">
        <v>635</v>
      </c>
      <c r="AJW37" s="29" t="s">
        <v>635</v>
      </c>
      <c r="AJX37" s="29" t="s">
        <v>635</v>
      </c>
      <c r="AJY37" s="29" t="s">
        <v>635</v>
      </c>
      <c r="AJZ37" s="29" t="s">
        <v>635</v>
      </c>
      <c r="AKA37" s="29" t="s">
        <v>635</v>
      </c>
      <c r="AKB37" s="29" t="s">
        <v>635</v>
      </c>
      <c r="AKC37" s="29" t="s">
        <v>635</v>
      </c>
      <c r="AKD37" s="29" t="s">
        <v>635</v>
      </c>
      <c r="AKE37" s="29" t="s">
        <v>635</v>
      </c>
      <c r="AKF37" s="29" t="s">
        <v>635</v>
      </c>
      <c r="AKG37" s="29" t="s">
        <v>635</v>
      </c>
      <c r="AKH37" s="29" t="s">
        <v>635</v>
      </c>
      <c r="AKI37" s="29" t="s">
        <v>635</v>
      </c>
      <c r="AKJ37" s="29" t="s">
        <v>635</v>
      </c>
      <c r="AKK37" s="29" t="s">
        <v>635</v>
      </c>
      <c r="AKL37" s="29" t="s">
        <v>635</v>
      </c>
      <c r="AKM37" s="29" t="s">
        <v>635</v>
      </c>
      <c r="AKN37" s="29" t="s">
        <v>635</v>
      </c>
      <c r="AKO37" s="29" t="s">
        <v>635</v>
      </c>
      <c r="AKP37" s="29" t="s">
        <v>635</v>
      </c>
      <c r="AKQ37" s="29" t="s">
        <v>635</v>
      </c>
      <c r="AKR37" s="29" t="s">
        <v>635</v>
      </c>
      <c r="AKS37" s="29" t="s">
        <v>635</v>
      </c>
      <c r="AKT37" s="29" t="s">
        <v>635</v>
      </c>
      <c r="AKU37" s="29" t="s">
        <v>635</v>
      </c>
      <c r="AKV37" s="29" t="s">
        <v>635</v>
      </c>
      <c r="AKW37" s="29" t="s">
        <v>635</v>
      </c>
      <c r="AKX37" s="29" t="s">
        <v>635</v>
      </c>
      <c r="AKY37" s="29" t="s">
        <v>635</v>
      </c>
      <c r="AKZ37" s="29" t="s">
        <v>635</v>
      </c>
      <c r="ALA37" s="29" t="s">
        <v>635</v>
      </c>
      <c r="ALB37" s="29" t="s">
        <v>635</v>
      </c>
      <c r="ALC37" s="29" t="s">
        <v>635</v>
      </c>
      <c r="ALD37" s="29" t="s">
        <v>635</v>
      </c>
      <c r="ALE37" s="29" t="s">
        <v>635</v>
      </c>
      <c r="ALF37" s="29" t="s">
        <v>635</v>
      </c>
      <c r="ALG37" s="29" t="s">
        <v>635</v>
      </c>
      <c r="ALH37" s="29" t="s">
        <v>635</v>
      </c>
      <c r="ALI37" s="29" t="s">
        <v>635</v>
      </c>
      <c r="ALJ37" s="29" t="s">
        <v>635</v>
      </c>
      <c r="ALK37" s="29" t="s">
        <v>635</v>
      </c>
      <c r="ALL37" s="29" t="s">
        <v>635</v>
      </c>
      <c r="ALM37" s="29" t="s">
        <v>635</v>
      </c>
      <c r="ALN37" s="29" t="s">
        <v>635</v>
      </c>
      <c r="ALO37" s="29" t="s">
        <v>635</v>
      </c>
      <c r="ALP37" s="29" t="s">
        <v>635</v>
      </c>
      <c r="ALQ37" s="29" t="s">
        <v>635</v>
      </c>
      <c r="ALR37" s="29" t="s">
        <v>635</v>
      </c>
      <c r="ALS37" s="29" t="s">
        <v>635</v>
      </c>
      <c r="ALT37" s="29" t="s">
        <v>635</v>
      </c>
      <c r="ALU37" s="29" t="s">
        <v>635</v>
      </c>
      <c r="ALV37" s="29" t="s">
        <v>635</v>
      </c>
      <c r="ALW37" s="29" t="s">
        <v>635</v>
      </c>
      <c r="ALX37" s="29" t="s">
        <v>635</v>
      </c>
      <c r="ALY37" s="29" t="s">
        <v>635</v>
      </c>
      <c r="ALZ37" s="29" t="s">
        <v>635</v>
      </c>
      <c r="AMA37" s="29" t="s">
        <v>635</v>
      </c>
      <c r="AMB37" s="29" t="s">
        <v>635</v>
      </c>
      <c r="AMC37" s="29" t="s">
        <v>635</v>
      </c>
      <c r="AMD37" s="29" t="s">
        <v>635</v>
      </c>
      <c r="AME37" s="29" t="s">
        <v>635</v>
      </c>
      <c r="AMF37" s="29" t="s">
        <v>635</v>
      </c>
      <c r="AMG37" s="29" t="s">
        <v>635</v>
      </c>
      <c r="AMH37" s="29" t="s">
        <v>635</v>
      </c>
      <c r="AMI37" s="29" t="s">
        <v>635</v>
      </c>
      <c r="AMJ37" s="29" t="s">
        <v>635</v>
      </c>
      <c r="AMK37" s="29" t="s">
        <v>635</v>
      </c>
      <c r="AML37" s="29" t="s">
        <v>635</v>
      </c>
      <c r="AMM37" s="29" t="s">
        <v>635</v>
      </c>
      <c r="AMN37" s="29" t="s">
        <v>635</v>
      </c>
      <c r="AMO37" s="29" t="s">
        <v>635</v>
      </c>
      <c r="AMP37" s="29" t="s">
        <v>635</v>
      </c>
      <c r="AMQ37" s="29" t="s">
        <v>635</v>
      </c>
      <c r="AMR37" s="29" t="s">
        <v>635</v>
      </c>
      <c r="AMS37" s="29" t="s">
        <v>635</v>
      </c>
      <c r="AMT37" s="29" t="s">
        <v>635</v>
      </c>
      <c r="AMU37" s="29" t="s">
        <v>635</v>
      </c>
      <c r="AMV37" s="29" t="s">
        <v>635</v>
      </c>
      <c r="AMW37" s="29" t="s">
        <v>635</v>
      </c>
      <c r="AMX37" s="29" t="s">
        <v>635</v>
      </c>
      <c r="AMY37" s="29" t="s">
        <v>635</v>
      </c>
      <c r="AMZ37" s="29" t="s">
        <v>635</v>
      </c>
      <c r="ANA37" s="29" t="s">
        <v>635</v>
      </c>
      <c r="ANB37" s="29" t="s">
        <v>635</v>
      </c>
      <c r="ANC37" s="29" t="s">
        <v>635</v>
      </c>
      <c r="AND37" s="29" t="s">
        <v>635</v>
      </c>
      <c r="ANE37" s="29" t="s">
        <v>635</v>
      </c>
      <c r="ANF37" s="29" t="s">
        <v>635</v>
      </c>
      <c r="ANG37" s="29" t="s">
        <v>635</v>
      </c>
      <c r="ANH37" s="29" t="s">
        <v>635</v>
      </c>
      <c r="ANI37" s="29" t="s">
        <v>635</v>
      </c>
      <c r="ANJ37" s="29" t="s">
        <v>635</v>
      </c>
      <c r="ANK37" s="29" t="s">
        <v>635</v>
      </c>
      <c r="ANL37" s="29" t="s">
        <v>635</v>
      </c>
      <c r="ANM37" s="29" t="s">
        <v>635</v>
      </c>
      <c r="ANN37" s="29" t="s">
        <v>635</v>
      </c>
      <c r="ANO37" s="29" t="s">
        <v>635</v>
      </c>
      <c r="ANP37" s="29" t="s">
        <v>635</v>
      </c>
      <c r="ANQ37" s="29" t="s">
        <v>635</v>
      </c>
      <c r="ANR37" s="29" t="s">
        <v>635</v>
      </c>
      <c r="ANS37" s="29" t="s">
        <v>635</v>
      </c>
      <c r="ANT37" s="29" t="s">
        <v>635</v>
      </c>
      <c r="ANU37" s="29" t="s">
        <v>635</v>
      </c>
      <c r="ANV37" s="29" t="s">
        <v>635</v>
      </c>
      <c r="ANW37" s="29" t="s">
        <v>635</v>
      </c>
      <c r="ANX37" s="29" t="s">
        <v>635</v>
      </c>
      <c r="ANY37" s="29" t="s">
        <v>635</v>
      </c>
      <c r="ANZ37" s="29" t="s">
        <v>635</v>
      </c>
      <c r="AOA37" s="29" t="s">
        <v>635</v>
      </c>
      <c r="AOB37" s="29" t="s">
        <v>635</v>
      </c>
      <c r="AOC37" s="29" t="s">
        <v>635</v>
      </c>
      <c r="AOD37" s="29" t="s">
        <v>635</v>
      </c>
      <c r="AOE37" s="29" t="s">
        <v>635</v>
      </c>
      <c r="AOF37" s="29" t="s">
        <v>635</v>
      </c>
      <c r="AOG37" s="29" t="s">
        <v>635</v>
      </c>
      <c r="AOH37" s="29" t="s">
        <v>635</v>
      </c>
      <c r="AOI37" s="29" t="s">
        <v>635</v>
      </c>
      <c r="AOJ37" s="29" t="s">
        <v>635</v>
      </c>
      <c r="AOK37" s="29" t="s">
        <v>635</v>
      </c>
      <c r="AOL37" s="29" t="s">
        <v>635</v>
      </c>
      <c r="AOM37" s="29" t="s">
        <v>635</v>
      </c>
      <c r="AON37" s="29" t="s">
        <v>635</v>
      </c>
      <c r="AOO37" s="29" t="s">
        <v>635</v>
      </c>
      <c r="AOP37" s="29" t="s">
        <v>635</v>
      </c>
      <c r="AOQ37" s="29" t="s">
        <v>635</v>
      </c>
      <c r="AOR37" s="29" t="s">
        <v>635</v>
      </c>
      <c r="AOS37" s="29" t="s">
        <v>635</v>
      </c>
      <c r="AOT37" s="29" t="s">
        <v>635</v>
      </c>
      <c r="AOU37" s="29" t="s">
        <v>635</v>
      </c>
      <c r="AOV37" s="29" t="s">
        <v>635</v>
      </c>
      <c r="AOW37" s="29" t="s">
        <v>635</v>
      </c>
      <c r="AOX37" s="29" t="s">
        <v>635</v>
      </c>
      <c r="AOY37" s="29" t="s">
        <v>635</v>
      </c>
      <c r="AOZ37" s="29" t="s">
        <v>635</v>
      </c>
      <c r="APA37" s="29" t="s">
        <v>635</v>
      </c>
      <c r="APB37" s="29" t="s">
        <v>635</v>
      </c>
      <c r="APC37" s="29" t="s">
        <v>635</v>
      </c>
      <c r="APD37" s="29" t="s">
        <v>635</v>
      </c>
      <c r="APE37" s="29" t="s">
        <v>635</v>
      </c>
      <c r="APF37" s="29" t="s">
        <v>635</v>
      </c>
      <c r="APG37" s="29" t="s">
        <v>635</v>
      </c>
      <c r="APH37" s="29" t="s">
        <v>635</v>
      </c>
      <c r="API37" s="29" t="s">
        <v>635</v>
      </c>
      <c r="APJ37" s="29" t="s">
        <v>635</v>
      </c>
      <c r="APK37" s="29" t="s">
        <v>635</v>
      </c>
      <c r="APL37" s="29" t="s">
        <v>635</v>
      </c>
      <c r="APM37" s="29" t="s">
        <v>635</v>
      </c>
      <c r="APN37" s="29" t="s">
        <v>635</v>
      </c>
      <c r="APO37" s="29" t="s">
        <v>635</v>
      </c>
      <c r="APP37" s="29" t="s">
        <v>635</v>
      </c>
      <c r="APQ37" s="29" t="s">
        <v>635</v>
      </c>
      <c r="APR37" s="29" t="s">
        <v>635</v>
      </c>
      <c r="APS37" s="29" t="s">
        <v>635</v>
      </c>
      <c r="APT37" s="29" t="s">
        <v>635</v>
      </c>
      <c r="APU37" s="29" t="s">
        <v>635</v>
      </c>
      <c r="APV37" s="29" t="s">
        <v>635</v>
      </c>
      <c r="APW37" s="29" t="s">
        <v>635</v>
      </c>
      <c r="APX37" s="29" t="s">
        <v>635</v>
      </c>
      <c r="APY37" s="29" t="s">
        <v>635</v>
      </c>
      <c r="APZ37" s="29" t="s">
        <v>635</v>
      </c>
      <c r="AQA37" s="29" t="s">
        <v>635</v>
      </c>
      <c r="AQB37" s="29" t="s">
        <v>635</v>
      </c>
      <c r="AQC37" s="29" t="s">
        <v>635</v>
      </c>
      <c r="AQD37" s="29" t="s">
        <v>635</v>
      </c>
      <c r="AQE37" s="29" t="s">
        <v>635</v>
      </c>
      <c r="AQF37" s="29" t="s">
        <v>635</v>
      </c>
      <c r="AQG37" s="29" t="s">
        <v>635</v>
      </c>
      <c r="AQH37" s="29" t="s">
        <v>635</v>
      </c>
      <c r="AQI37" s="29" t="s">
        <v>635</v>
      </c>
      <c r="AQJ37" s="29" t="s">
        <v>635</v>
      </c>
      <c r="AQK37" s="29" t="s">
        <v>635</v>
      </c>
      <c r="AQL37" s="29" t="s">
        <v>635</v>
      </c>
      <c r="AQM37" s="29" t="s">
        <v>635</v>
      </c>
      <c r="AQN37" s="29" t="s">
        <v>635</v>
      </c>
      <c r="AQO37" s="29" t="s">
        <v>635</v>
      </c>
      <c r="AQP37" s="29" t="s">
        <v>635</v>
      </c>
      <c r="AQQ37" s="29" t="s">
        <v>635</v>
      </c>
      <c r="AQR37" s="29" t="s">
        <v>635</v>
      </c>
      <c r="AQS37" s="29" t="s">
        <v>635</v>
      </c>
      <c r="AQT37" s="29" t="s">
        <v>635</v>
      </c>
      <c r="AQU37" s="29" t="s">
        <v>635</v>
      </c>
      <c r="AQV37" s="29" t="s">
        <v>635</v>
      </c>
      <c r="AQW37" s="29" t="s">
        <v>635</v>
      </c>
      <c r="AQX37" s="29" t="s">
        <v>635</v>
      </c>
      <c r="AQY37" s="29" t="s">
        <v>635</v>
      </c>
      <c r="AQZ37" s="29" t="s">
        <v>635</v>
      </c>
      <c r="ARA37" s="29" t="s">
        <v>635</v>
      </c>
      <c r="ARB37" s="29" t="s">
        <v>635</v>
      </c>
      <c r="ARC37" s="29" t="s">
        <v>635</v>
      </c>
      <c r="ARD37" s="29" t="s">
        <v>635</v>
      </c>
      <c r="ARE37" s="29" t="s">
        <v>635</v>
      </c>
      <c r="ARF37" s="29" t="s">
        <v>635</v>
      </c>
      <c r="ARG37" s="29" t="s">
        <v>635</v>
      </c>
      <c r="ARH37" s="29" t="s">
        <v>635</v>
      </c>
      <c r="ARI37" s="29" t="s">
        <v>635</v>
      </c>
      <c r="ARJ37" s="29" t="s">
        <v>635</v>
      </c>
      <c r="ARK37" s="29" t="s">
        <v>635</v>
      </c>
      <c r="ARL37" s="29" t="s">
        <v>635</v>
      </c>
      <c r="ARM37" s="29" t="s">
        <v>635</v>
      </c>
      <c r="ARN37" s="29" t="s">
        <v>635</v>
      </c>
      <c r="ARO37" s="29" t="s">
        <v>635</v>
      </c>
      <c r="ARP37" s="29" t="s">
        <v>635</v>
      </c>
      <c r="ARQ37" s="29" t="s">
        <v>635</v>
      </c>
      <c r="ARR37" s="29" t="s">
        <v>635</v>
      </c>
      <c r="ARS37" s="29" t="s">
        <v>635</v>
      </c>
      <c r="ART37" s="29" t="s">
        <v>635</v>
      </c>
      <c r="ARU37" s="29" t="s">
        <v>635</v>
      </c>
      <c r="ARV37" s="29" t="s">
        <v>635</v>
      </c>
      <c r="ARW37" s="29" t="s">
        <v>635</v>
      </c>
      <c r="ARX37" s="29" t="s">
        <v>635</v>
      </c>
      <c r="ARY37" s="29" t="s">
        <v>635</v>
      </c>
      <c r="ARZ37" s="29" t="s">
        <v>635</v>
      </c>
      <c r="ASA37" s="29" t="s">
        <v>635</v>
      </c>
      <c r="ASB37" s="29" t="s">
        <v>635</v>
      </c>
      <c r="ASC37" s="29" t="s">
        <v>635</v>
      </c>
      <c r="ASD37" s="29" t="s">
        <v>635</v>
      </c>
      <c r="ASE37" s="29" t="s">
        <v>635</v>
      </c>
      <c r="ASF37" s="29" t="s">
        <v>635</v>
      </c>
      <c r="ASG37" s="29" t="s">
        <v>635</v>
      </c>
      <c r="ASH37" s="29" t="s">
        <v>635</v>
      </c>
      <c r="ASI37" s="29" t="s">
        <v>635</v>
      </c>
      <c r="ASJ37" s="29" t="s">
        <v>635</v>
      </c>
      <c r="ASK37" s="29" t="s">
        <v>635</v>
      </c>
      <c r="ASL37" s="29" t="s">
        <v>635</v>
      </c>
      <c r="ASM37" s="29" t="s">
        <v>635</v>
      </c>
      <c r="ASN37" s="29" t="s">
        <v>635</v>
      </c>
      <c r="ASO37" s="29" t="s">
        <v>635</v>
      </c>
      <c r="ASP37" s="29" t="s">
        <v>635</v>
      </c>
      <c r="ASQ37" s="29" t="s">
        <v>635</v>
      </c>
      <c r="ASR37" s="29" t="s">
        <v>635</v>
      </c>
      <c r="ASS37" s="29" t="s">
        <v>635</v>
      </c>
      <c r="AST37" s="29" t="s">
        <v>635</v>
      </c>
      <c r="ASU37" s="29" t="s">
        <v>635</v>
      </c>
      <c r="ASV37" s="29" t="s">
        <v>635</v>
      </c>
      <c r="ASW37" s="29" t="s">
        <v>635</v>
      </c>
      <c r="ASX37" s="29" t="s">
        <v>635</v>
      </c>
      <c r="ASY37" s="29" t="s">
        <v>635</v>
      </c>
      <c r="ASZ37" s="29" t="s">
        <v>635</v>
      </c>
      <c r="ATA37" s="29" t="s">
        <v>635</v>
      </c>
      <c r="ATB37" s="29" t="s">
        <v>635</v>
      </c>
      <c r="ATC37" s="29" t="s">
        <v>635</v>
      </c>
      <c r="ATD37" s="29" t="s">
        <v>635</v>
      </c>
      <c r="ATE37" s="29" t="s">
        <v>635</v>
      </c>
      <c r="ATF37" s="29" t="s">
        <v>635</v>
      </c>
      <c r="ATG37" s="29" t="s">
        <v>635</v>
      </c>
      <c r="ATH37" s="29" t="s">
        <v>635</v>
      </c>
      <c r="ATI37" s="29" t="s">
        <v>635</v>
      </c>
      <c r="ATJ37" s="29" t="s">
        <v>635</v>
      </c>
      <c r="ATK37" s="29" t="s">
        <v>635</v>
      </c>
      <c r="ATL37" s="29" t="s">
        <v>635</v>
      </c>
      <c r="ATM37" s="29" t="s">
        <v>635</v>
      </c>
      <c r="ATN37" s="29" t="s">
        <v>635</v>
      </c>
      <c r="ATO37" s="29" t="s">
        <v>635</v>
      </c>
      <c r="ATP37" s="29" t="s">
        <v>635</v>
      </c>
      <c r="ATQ37" s="29" t="s">
        <v>635</v>
      </c>
      <c r="ATR37" s="29" t="s">
        <v>635</v>
      </c>
      <c r="ATS37" s="29" t="s">
        <v>635</v>
      </c>
      <c r="ATT37" s="29" t="s">
        <v>635</v>
      </c>
      <c r="ATU37" s="29" t="s">
        <v>635</v>
      </c>
      <c r="ATV37" s="29" t="s">
        <v>635</v>
      </c>
      <c r="ATW37" s="29" t="s">
        <v>635</v>
      </c>
      <c r="ATX37" s="29" t="s">
        <v>635</v>
      </c>
      <c r="ATY37" s="29" t="s">
        <v>635</v>
      </c>
      <c r="ATZ37" s="29" t="s">
        <v>635</v>
      </c>
      <c r="AUA37" s="29" t="s">
        <v>635</v>
      </c>
      <c r="AUB37" s="29" t="s">
        <v>635</v>
      </c>
      <c r="AUC37" s="29" t="s">
        <v>635</v>
      </c>
      <c r="AUD37" s="29" t="s">
        <v>635</v>
      </c>
      <c r="AUE37" s="29" t="s">
        <v>635</v>
      </c>
      <c r="AUF37" s="29" t="s">
        <v>635</v>
      </c>
      <c r="AUG37" s="29" t="s">
        <v>635</v>
      </c>
      <c r="AUH37" s="29" t="s">
        <v>635</v>
      </c>
      <c r="AUI37" s="29" t="s">
        <v>635</v>
      </c>
      <c r="AUJ37" s="29" t="s">
        <v>635</v>
      </c>
      <c r="AUK37" s="29" t="s">
        <v>635</v>
      </c>
      <c r="AUL37" s="29" t="s">
        <v>635</v>
      </c>
      <c r="AUM37" s="29" t="s">
        <v>635</v>
      </c>
      <c r="AUN37" s="29" t="s">
        <v>635</v>
      </c>
      <c r="AUO37" s="29" t="s">
        <v>635</v>
      </c>
      <c r="AUP37" s="29" t="s">
        <v>635</v>
      </c>
      <c r="AUQ37" s="29" t="s">
        <v>635</v>
      </c>
      <c r="AUR37" s="29" t="s">
        <v>635</v>
      </c>
      <c r="AUS37" s="29" t="s">
        <v>635</v>
      </c>
      <c r="AUT37" s="29" t="s">
        <v>635</v>
      </c>
      <c r="AUU37" s="29" t="s">
        <v>635</v>
      </c>
      <c r="AUV37" s="29" t="s">
        <v>635</v>
      </c>
      <c r="AUW37" s="29" t="s">
        <v>635</v>
      </c>
      <c r="AUX37" s="29" t="s">
        <v>635</v>
      </c>
      <c r="AUY37" s="29" t="s">
        <v>635</v>
      </c>
      <c r="AUZ37" s="29" t="s">
        <v>635</v>
      </c>
      <c r="AVA37" s="29" t="s">
        <v>635</v>
      </c>
      <c r="AVB37" s="29" t="s">
        <v>635</v>
      </c>
      <c r="AVC37" s="29" t="s">
        <v>635</v>
      </c>
      <c r="AVD37" s="29" t="s">
        <v>635</v>
      </c>
      <c r="AVE37" s="29" t="s">
        <v>635</v>
      </c>
      <c r="AVF37" s="29" t="s">
        <v>635</v>
      </c>
      <c r="AVG37" s="29" t="s">
        <v>635</v>
      </c>
      <c r="AVH37" s="29" t="s">
        <v>635</v>
      </c>
      <c r="AVI37" s="29" t="s">
        <v>635</v>
      </c>
      <c r="AVJ37" s="29" t="s">
        <v>635</v>
      </c>
      <c r="AVK37" s="29" t="s">
        <v>635</v>
      </c>
      <c r="AVL37" s="29" t="s">
        <v>635</v>
      </c>
      <c r="AVM37" s="29" t="s">
        <v>635</v>
      </c>
      <c r="AVN37" s="29" t="s">
        <v>635</v>
      </c>
      <c r="AVO37" s="29" t="s">
        <v>635</v>
      </c>
      <c r="AVP37" s="29" t="s">
        <v>635</v>
      </c>
      <c r="AVQ37" s="29" t="s">
        <v>635</v>
      </c>
      <c r="AVR37" s="29" t="s">
        <v>635</v>
      </c>
      <c r="AVS37" s="29" t="s">
        <v>635</v>
      </c>
      <c r="AVT37" s="29" t="s">
        <v>635</v>
      </c>
      <c r="AVU37" s="29" t="s">
        <v>635</v>
      </c>
      <c r="AVV37" s="29" t="s">
        <v>635</v>
      </c>
      <c r="AVW37" s="29" t="s">
        <v>635</v>
      </c>
      <c r="AVX37" s="29" t="s">
        <v>635</v>
      </c>
      <c r="AVY37" s="29" t="s">
        <v>635</v>
      </c>
      <c r="AVZ37" s="29" t="s">
        <v>635</v>
      </c>
      <c r="AWA37" s="29" t="s">
        <v>635</v>
      </c>
      <c r="AWB37" s="29" t="s">
        <v>635</v>
      </c>
      <c r="AWC37" s="29" t="s">
        <v>635</v>
      </c>
      <c r="AWD37" s="29" t="s">
        <v>635</v>
      </c>
      <c r="AWE37" s="29" t="s">
        <v>635</v>
      </c>
      <c r="AWF37" s="29" t="s">
        <v>635</v>
      </c>
      <c r="AWG37" s="29" t="s">
        <v>635</v>
      </c>
      <c r="AWH37" s="29" t="s">
        <v>635</v>
      </c>
      <c r="AWI37" s="29" t="s">
        <v>635</v>
      </c>
      <c r="AWJ37" s="29" t="s">
        <v>635</v>
      </c>
      <c r="AWK37" s="29" t="s">
        <v>635</v>
      </c>
      <c r="AWL37" s="29" t="s">
        <v>635</v>
      </c>
      <c r="AWM37" s="29" t="s">
        <v>635</v>
      </c>
      <c r="AWN37" s="29" t="s">
        <v>635</v>
      </c>
      <c r="AWO37" s="29" t="s">
        <v>635</v>
      </c>
      <c r="AWP37" s="29" t="s">
        <v>635</v>
      </c>
      <c r="AWQ37" s="29" t="s">
        <v>635</v>
      </c>
      <c r="AWR37" s="29" t="s">
        <v>635</v>
      </c>
      <c r="AWS37" s="29" t="s">
        <v>635</v>
      </c>
      <c r="AWT37" s="29" t="s">
        <v>635</v>
      </c>
      <c r="AWU37" s="29" t="s">
        <v>635</v>
      </c>
      <c r="AWV37" s="29" t="s">
        <v>635</v>
      </c>
      <c r="AWW37" s="29" t="s">
        <v>635</v>
      </c>
      <c r="AWX37" s="29" t="s">
        <v>635</v>
      </c>
      <c r="AWY37" s="29" t="s">
        <v>635</v>
      </c>
      <c r="AWZ37" s="29" t="s">
        <v>635</v>
      </c>
      <c r="AXA37" s="29" t="s">
        <v>635</v>
      </c>
      <c r="AXB37" s="29" t="s">
        <v>635</v>
      </c>
      <c r="AXC37" s="29" t="s">
        <v>635</v>
      </c>
      <c r="AXD37" s="29" t="s">
        <v>635</v>
      </c>
      <c r="AXE37" s="29" t="s">
        <v>635</v>
      </c>
      <c r="AXF37" s="29" t="s">
        <v>635</v>
      </c>
      <c r="AXG37" s="29" t="s">
        <v>635</v>
      </c>
      <c r="AXH37" s="29" t="s">
        <v>635</v>
      </c>
      <c r="AXI37" s="29" t="s">
        <v>635</v>
      </c>
      <c r="AXJ37" s="29" t="s">
        <v>635</v>
      </c>
      <c r="AXK37" s="29" t="s">
        <v>635</v>
      </c>
      <c r="AXL37" s="29" t="s">
        <v>635</v>
      </c>
      <c r="AXM37" s="29" t="s">
        <v>635</v>
      </c>
      <c r="AXN37" s="29" t="s">
        <v>635</v>
      </c>
      <c r="AXO37" s="29" t="s">
        <v>635</v>
      </c>
      <c r="AXP37" s="29" t="s">
        <v>635</v>
      </c>
      <c r="AXQ37" s="29" t="s">
        <v>635</v>
      </c>
      <c r="AXR37" s="29" t="s">
        <v>635</v>
      </c>
      <c r="AXS37" s="29" t="s">
        <v>635</v>
      </c>
      <c r="AXT37" s="29" t="s">
        <v>635</v>
      </c>
      <c r="AXU37" s="29" t="s">
        <v>635</v>
      </c>
      <c r="AXV37" s="29" t="s">
        <v>635</v>
      </c>
      <c r="AXW37" s="29" t="s">
        <v>635</v>
      </c>
      <c r="AXX37" s="29" t="s">
        <v>635</v>
      </c>
      <c r="AXY37" s="29" t="s">
        <v>635</v>
      </c>
      <c r="AXZ37" s="29" t="s">
        <v>635</v>
      </c>
      <c r="AYA37" s="29" t="s">
        <v>635</v>
      </c>
      <c r="AYB37" s="29" t="s">
        <v>635</v>
      </c>
      <c r="AYC37" s="29" t="s">
        <v>635</v>
      </c>
      <c r="AYD37" s="29" t="s">
        <v>635</v>
      </c>
      <c r="AYE37" s="29" t="s">
        <v>635</v>
      </c>
      <c r="AYF37" s="29" t="s">
        <v>635</v>
      </c>
      <c r="AYG37" s="29" t="s">
        <v>635</v>
      </c>
      <c r="AYH37" s="29" t="s">
        <v>635</v>
      </c>
      <c r="AYI37" s="29" t="s">
        <v>635</v>
      </c>
      <c r="AYJ37" s="29" t="s">
        <v>635</v>
      </c>
      <c r="AYK37" s="29" t="s">
        <v>635</v>
      </c>
      <c r="AYL37" s="29" t="s">
        <v>635</v>
      </c>
      <c r="AYM37" s="29" t="s">
        <v>635</v>
      </c>
      <c r="AYN37" s="29" t="s">
        <v>635</v>
      </c>
      <c r="AYO37" s="29" t="s">
        <v>635</v>
      </c>
      <c r="AYP37" s="29" t="s">
        <v>635</v>
      </c>
      <c r="AYQ37" s="29" t="s">
        <v>635</v>
      </c>
      <c r="AYR37" s="29" t="s">
        <v>635</v>
      </c>
      <c r="AYS37" s="29" t="s">
        <v>635</v>
      </c>
      <c r="AYT37" s="29" t="s">
        <v>635</v>
      </c>
      <c r="AYU37" s="29" t="s">
        <v>635</v>
      </c>
      <c r="AYV37" s="29" t="s">
        <v>635</v>
      </c>
      <c r="AYW37" s="29" t="s">
        <v>635</v>
      </c>
      <c r="AYX37" s="29" t="s">
        <v>635</v>
      </c>
      <c r="AYY37" s="29" t="s">
        <v>635</v>
      </c>
      <c r="AYZ37" s="29" t="s">
        <v>635</v>
      </c>
      <c r="AZA37" s="29" t="s">
        <v>635</v>
      </c>
      <c r="AZB37" s="29" t="s">
        <v>635</v>
      </c>
      <c r="AZC37" s="29" t="s">
        <v>635</v>
      </c>
      <c r="AZD37" s="29" t="s">
        <v>635</v>
      </c>
      <c r="AZE37" s="29" t="s">
        <v>635</v>
      </c>
      <c r="AZF37" s="29" t="s">
        <v>635</v>
      </c>
      <c r="AZG37" s="29" t="s">
        <v>635</v>
      </c>
      <c r="AZH37" s="29" t="s">
        <v>635</v>
      </c>
      <c r="AZI37" s="29" t="s">
        <v>635</v>
      </c>
      <c r="AZJ37" s="29" t="s">
        <v>635</v>
      </c>
      <c r="AZK37" s="29" t="s">
        <v>635</v>
      </c>
      <c r="AZL37" s="29" t="s">
        <v>635</v>
      </c>
      <c r="AZM37" s="29" t="s">
        <v>635</v>
      </c>
      <c r="AZN37" s="29" t="s">
        <v>635</v>
      </c>
      <c r="AZO37" s="29" t="s">
        <v>635</v>
      </c>
      <c r="AZP37" s="29" t="s">
        <v>635</v>
      </c>
      <c r="AZQ37" s="29" t="s">
        <v>635</v>
      </c>
      <c r="AZR37" s="29" t="s">
        <v>635</v>
      </c>
      <c r="AZS37" s="29" t="s">
        <v>635</v>
      </c>
      <c r="AZT37" s="29" t="s">
        <v>635</v>
      </c>
      <c r="AZU37" s="29" t="s">
        <v>635</v>
      </c>
      <c r="AZV37" s="29" t="s">
        <v>635</v>
      </c>
      <c r="AZW37" s="29" t="s">
        <v>635</v>
      </c>
      <c r="AZX37" s="29" t="s">
        <v>635</v>
      </c>
      <c r="AZY37" s="29" t="s">
        <v>635</v>
      </c>
      <c r="AZZ37" s="29" t="s">
        <v>635</v>
      </c>
      <c r="BAA37" s="29" t="s">
        <v>635</v>
      </c>
      <c r="BAB37" s="29" t="s">
        <v>635</v>
      </c>
      <c r="BAC37" s="29" t="s">
        <v>635</v>
      </c>
      <c r="BAD37" s="29" t="s">
        <v>635</v>
      </c>
      <c r="BAE37" s="29" t="s">
        <v>635</v>
      </c>
      <c r="BAF37" s="29" t="s">
        <v>635</v>
      </c>
      <c r="BAG37" s="29" t="s">
        <v>635</v>
      </c>
      <c r="BAH37" s="29" t="s">
        <v>635</v>
      </c>
      <c r="BAI37" s="29" t="s">
        <v>635</v>
      </c>
      <c r="BAJ37" s="29" t="s">
        <v>635</v>
      </c>
      <c r="BAK37" s="29" t="s">
        <v>635</v>
      </c>
      <c r="BAL37" s="29" t="s">
        <v>635</v>
      </c>
      <c r="BAM37" s="29" t="s">
        <v>635</v>
      </c>
      <c r="BAN37" s="29" t="s">
        <v>635</v>
      </c>
      <c r="BAO37" s="29" t="s">
        <v>635</v>
      </c>
      <c r="BAP37" s="29" t="s">
        <v>635</v>
      </c>
      <c r="BAQ37" s="29" t="s">
        <v>635</v>
      </c>
      <c r="BAR37" s="29" t="s">
        <v>635</v>
      </c>
      <c r="BAS37" s="29" t="s">
        <v>635</v>
      </c>
      <c r="BAT37" s="29" t="s">
        <v>635</v>
      </c>
      <c r="BAU37" s="29" t="s">
        <v>635</v>
      </c>
      <c r="BAV37" s="29" t="s">
        <v>635</v>
      </c>
      <c r="BAW37" s="29" t="s">
        <v>635</v>
      </c>
      <c r="BAX37" s="29" t="s">
        <v>635</v>
      </c>
      <c r="BAY37" s="29" t="s">
        <v>635</v>
      </c>
      <c r="BAZ37" s="29" t="s">
        <v>635</v>
      </c>
      <c r="BBA37" s="29" t="s">
        <v>635</v>
      </c>
      <c r="BBB37" s="29" t="s">
        <v>635</v>
      </c>
      <c r="BBC37" s="29" t="s">
        <v>635</v>
      </c>
      <c r="BBD37" s="29" t="s">
        <v>635</v>
      </c>
      <c r="BBE37" s="29" t="s">
        <v>635</v>
      </c>
      <c r="BBF37" s="29" t="s">
        <v>635</v>
      </c>
      <c r="BBG37" s="29" t="s">
        <v>635</v>
      </c>
      <c r="BBH37" s="29" t="s">
        <v>635</v>
      </c>
      <c r="BBI37" s="29" t="s">
        <v>635</v>
      </c>
      <c r="BBJ37" s="29" t="s">
        <v>635</v>
      </c>
      <c r="BBK37" s="29" t="s">
        <v>635</v>
      </c>
      <c r="BBL37" s="29" t="s">
        <v>635</v>
      </c>
      <c r="BBM37" s="29" t="s">
        <v>635</v>
      </c>
      <c r="BBN37" s="29" t="s">
        <v>635</v>
      </c>
      <c r="BBO37" s="29" t="s">
        <v>635</v>
      </c>
      <c r="BBP37" s="29" t="s">
        <v>635</v>
      </c>
      <c r="BBQ37" s="29" t="s">
        <v>635</v>
      </c>
      <c r="BBR37" s="29" t="s">
        <v>635</v>
      </c>
      <c r="BBS37" s="29" t="s">
        <v>635</v>
      </c>
      <c r="BBT37" s="29" t="s">
        <v>635</v>
      </c>
      <c r="BBU37" s="29" t="s">
        <v>635</v>
      </c>
      <c r="BBV37" s="29" t="s">
        <v>635</v>
      </c>
      <c r="BBW37" s="29" t="s">
        <v>635</v>
      </c>
      <c r="BBX37" s="29" t="s">
        <v>635</v>
      </c>
      <c r="BBY37" s="29" t="s">
        <v>635</v>
      </c>
      <c r="BBZ37" s="29" t="s">
        <v>635</v>
      </c>
      <c r="BCA37" s="29" t="s">
        <v>635</v>
      </c>
      <c r="BCB37" s="29" t="s">
        <v>635</v>
      </c>
      <c r="BCC37" s="29" t="s">
        <v>635</v>
      </c>
      <c r="BCD37" s="29" t="s">
        <v>635</v>
      </c>
      <c r="BCE37" s="29" t="s">
        <v>635</v>
      </c>
      <c r="BCF37" s="29" t="s">
        <v>635</v>
      </c>
      <c r="BCG37" s="29" t="s">
        <v>635</v>
      </c>
      <c r="BCH37" s="29" t="s">
        <v>635</v>
      </c>
      <c r="BCI37" s="29" t="s">
        <v>635</v>
      </c>
      <c r="BCJ37" s="29" t="s">
        <v>635</v>
      </c>
      <c r="BCK37" s="29" t="s">
        <v>635</v>
      </c>
      <c r="BCL37" s="29" t="s">
        <v>635</v>
      </c>
      <c r="BCM37" s="29" t="s">
        <v>635</v>
      </c>
      <c r="BCN37" s="29" t="s">
        <v>635</v>
      </c>
      <c r="BCO37" s="29" t="s">
        <v>635</v>
      </c>
      <c r="BCP37" s="29" t="s">
        <v>635</v>
      </c>
      <c r="BCQ37" s="29" t="s">
        <v>635</v>
      </c>
      <c r="BCR37" s="29" t="s">
        <v>635</v>
      </c>
      <c r="BCS37" s="29" t="s">
        <v>635</v>
      </c>
      <c r="BCT37" s="29" t="s">
        <v>635</v>
      </c>
      <c r="BCU37" s="29" t="s">
        <v>635</v>
      </c>
      <c r="BCV37" s="29" t="s">
        <v>635</v>
      </c>
      <c r="BCW37" s="29" t="s">
        <v>635</v>
      </c>
      <c r="BCX37" s="29" t="s">
        <v>635</v>
      </c>
      <c r="BCY37" s="29" t="s">
        <v>635</v>
      </c>
      <c r="BCZ37" s="29" t="s">
        <v>635</v>
      </c>
      <c r="BDA37" s="29" t="s">
        <v>635</v>
      </c>
      <c r="BDB37" s="29" t="s">
        <v>635</v>
      </c>
      <c r="BDC37" s="29" t="s">
        <v>635</v>
      </c>
      <c r="BDD37" s="29" t="s">
        <v>635</v>
      </c>
      <c r="BDE37" s="29" t="s">
        <v>635</v>
      </c>
      <c r="BDF37" s="29" t="s">
        <v>635</v>
      </c>
      <c r="BDG37" s="29" t="s">
        <v>635</v>
      </c>
      <c r="BDH37" s="29" t="s">
        <v>635</v>
      </c>
      <c r="BDI37" s="29" t="s">
        <v>635</v>
      </c>
      <c r="BDJ37" s="29" t="s">
        <v>635</v>
      </c>
      <c r="BDK37" s="29" t="s">
        <v>635</v>
      </c>
      <c r="BDL37" s="29" t="s">
        <v>635</v>
      </c>
      <c r="BDM37" s="29" t="s">
        <v>635</v>
      </c>
      <c r="BDN37" s="29" t="s">
        <v>635</v>
      </c>
      <c r="BDO37" s="29" t="s">
        <v>635</v>
      </c>
      <c r="BDP37" s="29" t="s">
        <v>635</v>
      </c>
      <c r="BDQ37" s="29" t="s">
        <v>635</v>
      </c>
      <c r="BDR37" s="29" t="s">
        <v>635</v>
      </c>
      <c r="BDS37" s="29" t="s">
        <v>635</v>
      </c>
      <c r="BDT37" s="29" t="s">
        <v>635</v>
      </c>
      <c r="BDU37" s="29" t="s">
        <v>635</v>
      </c>
      <c r="BDV37" s="29" t="s">
        <v>635</v>
      </c>
      <c r="BDW37" s="29" t="s">
        <v>635</v>
      </c>
      <c r="BDX37" s="29" t="s">
        <v>635</v>
      </c>
      <c r="BDY37" s="29" t="s">
        <v>635</v>
      </c>
      <c r="BDZ37" s="29" t="s">
        <v>635</v>
      </c>
      <c r="BEA37" s="29" t="s">
        <v>635</v>
      </c>
      <c r="BEB37" s="29" t="s">
        <v>635</v>
      </c>
      <c r="BEC37" s="29" t="s">
        <v>635</v>
      </c>
      <c r="BED37" s="29" t="s">
        <v>635</v>
      </c>
      <c r="BEE37" s="29" t="s">
        <v>635</v>
      </c>
      <c r="BEF37" s="29" t="s">
        <v>635</v>
      </c>
      <c r="BEG37" s="29" t="s">
        <v>635</v>
      </c>
      <c r="BEH37" s="29" t="s">
        <v>635</v>
      </c>
      <c r="BEI37" s="29" t="s">
        <v>635</v>
      </c>
      <c r="BEJ37" s="29" t="s">
        <v>635</v>
      </c>
      <c r="BEK37" s="29" t="s">
        <v>635</v>
      </c>
      <c r="BEL37" s="29" t="s">
        <v>635</v>
      </c>
      <c r="BEM37" s="29" t="s">
        <v>635</v>
      </c>
      <c r="BEN37" s="29" t="s">
        <v>635</v>
      </c>
      <c r="BEO37" s="29" t="s">
        <v>635</v>
      </c>
      <c r="BEP37" s="29" t="s">
        <v>635</v>
      </c>
      <c r="BEQ37" s="29" t="s">
        <v>635</v>
      </c>
      <c r="BER37" s="29" t="s">
        <v>635</v>
      </c>
      <c r="BES37" s="29" t="s">
        <v>635</v>
      </c>
      <c r="BET37" s="29" t="s">
        <v>635</v>
      </c>
      <c r="BEU37" s="29" t="s">
        <v>635</v>
      </c>
      <c r="BEV37" s="29" t="s">
        <v>635</v>
      </c>
      <c r="BEW37" s="29" t="s">
        <v>635</v>
      </c>
      <c r="BEX37" s="29" t="s">
        <v>635</v>
      </c>
      <c r="BEY37" s="29" t="s">
        <v>635</v>
      </c>
      <c r="BEZ37" s="29" t="s">
        <v>635</v>
      </c>
      <c r="BFA37" s="29" t="s">
        <v>635</v>
      </c>
      <c r="BFB37" s="29" t="s">
        <v>635</v>
      </c>
      <c r="BFC37" s="29" t="s">
        <v>635</v>
      </c>
      <c r="BFD37" s="29" t="s">
        <v>635</v>
      </c>
      <c r="BFE37" s="29" t="s">
        <v>635</v>
      </c>
      <c r="BFF37" s="29" t="s">
        <v>635</v>
      </c>
      <c r="BFG37" s="29" t="s">
        <v>635</v>
      </c>
      <c r="BFH37" s="29" t="s">
        <v>635</v>
      </c>
      <c r="BFI37" s="29" t="s">
        <v>635</v>
      </c>
      <c r="BFJ37" s="29" t="s">
        <v>635</v>
      </c>
      <c r="BFK37" s="29" t="s">
        <v>635</v>
      </c>
      <c r="BFL37" s="29" t="s">
        <v>635</v>
      </c>
      <c r="BFM37" s="29" t="s">
        <v>635</v>
      </c>
      <c r="BFN37" s="29" t="s">
        <v>635</v>
      </c>
      <c r="BFO37" s="29" t="s">
        <v>635</v>
      </c>
      <c r="BFP37" s="29" t="s">
        <v>635</v>
      </c>
      <c r="BFQ37" s="29" t="s">
        <v>635</v>
      </c>
      <c r="BFR37" s="29" t="s">
        <v>635</v>
      </c>
      <c r="BFS37" s="29" t="s">
        <v>635</v>
      </c>
      <c r="BFT37" s="29" t="s">
        <v>635</v>
      </c>
      <c r="BFU37" s="29" t="s">
        <v>635</v>
      </c>
      <c r="BFV37" s="29" t="s">
        <v>635</v>
      </c>
      <c r="BFW37" s="29" t="s">
        <v>635</v>
      </c>
      <c r="BFX37" s="29" t="s">
        <v>635</v>
      </c>
      <c r="BFY37" s="29" t="s">
        <v>635</v>
      </c>
      <c r="BFZ37" s="29" t="s">
        <v>635</v>
      </c>
      <c r="BGA37" s="29" t="s">
        <v>635</v>
      </c>
      <c r="BGB37" s="29" t="s">
        <v>635</v>
      </c>
      <c r="BGC37" s="29" t="s">
        <v>635</v>
      </c>
      <c r="BGD37" s="29" t="s">
        <v>635</v>
      </c>
      <c r="BGE37" s="29" t="s">
        <v>635</v>
      </c>
      <c r="BGF37" s="29" t="s">
        <v>635</v>
      </c>
      <c r="BGG37" s="29" t="s">
        <v>635</v>
      </c>
      <c r="BGH37" s="29" t="s">
        <v>635</v>
      </c>
      <c r="BGI37" s="29" t="s">
        <v>635</v>
      </c>
      <c r="BGJ37" s="29" t="s">
        <v>635</v>
      </c>
      <c r="BGK37" s="29" t="s">
        <v>635</v>
      </c>
      <c r="BGL37" s="29" t="s">
        <v>635</v>
      </c>
      <c r="BGM37" s="29" t="s">
        <v>635</v>
      </c>
      <c r="BGN37" s="29" t="s">
        <v>635</v>
      </c>
      <c r="BGO37" s="29" t="s">
        <v>635</v>
      </c>
      <c r="BGP37" s="29" t="s">
        <v>635</v>
      </c>
      <c r="BGQ37" s="29" t="s">
        <v>635</v>
      </c>
      <c r="BGR37" s="29" t="s">
        <v>635</v>
      </c>
      <c r="BGS37" s="29" t="s">
        <v>635</v>
      </c>
      <c r="BGT37" s="29" t="s">
        <v>635</v>
      </c>
      <c r="BGU37" s="29" t="s">
        <v>635</v>
      </c>
      <c r="BGV37" s="29" t="s">
        <v>635</v>
      </c>
      <c r="BGW37" s="29" t="s">
        <v>635</v>
      </c>
      <c r="BGX37" s="29" t="s">
        <v>635</v>
      </c>
      <c r="BGY37" s="29" t="s">
        <v>635</v>
      </c>
      <c r="BGZ37" s="29" t="s">
        <v>635</v>
      </c>
      <c r="BHA37" s="29" t="s">
        <v>635</v>
      </c>
      <c r="BHB37" s="29" t="s">
        <v>635</v>
      </c>
      <c r="BHC37" s="29" t="s">
        <v>635</v>
      </c>
      <c r="BHD37" s="29" t="s">
        <v>635</v>
      </c>
      <c r="BHE37" s="29" t="s">
        <v>635</v>
      </c>
      <c r="BHF37" s="29" t="s">
        <v>635</v>
      </c>
      <c r="BHG37" s="29" t="s">
        <v>635</v>
      </c>
      <c r="BHH37" s="29" t="s">
        <v>635</v>
      </c>
      <c r="BHI37" s="29" t="s">
        <v>635</v>
      </c>
      <c r="BHJ37" s="29" t="s">
        <v>635</v>
      </c>
      <c r="BHK37" s="29" t="s">
        <v>635</v>
      </c>
      <c r="BHL37" s="29" t="s">
        <v>635</v>
      </c>
      <c r="BHM37" s="29" t="s">
        <v>635</v>
      </c>
      <c r="BHN37" s="29" t="s">
        <v>635</v>
      </c>
      <c r="BHO37" s="29" t="s">
        <v>635</v>
      </c>
      <c r="BHP37" s="29" t="s">
        <v>635</v>
      </c>
      <c r="BHQ37" s="29" t="s">
        <v>635</v>
      </c>
      <c r="BHR37" s="29" t="s">
        <v>635</v>
      </c>
      <c r="BHS37" s="29" t="s">
        <v>635</v>
      </c>
      <c r="BHT37" s="29" t="s">
        <v>635</v>
      </c>
      <c r="BHU37" s="29" t="s">
        <v>635</v>
      </c>
      <c r="BHV37" s="29" t="s">
        <v>635</v>
      </c>
      <c r="BHW37" s="29" t="s">
        <v>635</v>
      </c>
      <c r="BHX37" s="29" t="s">
        <v>635</v>
      </c>
      <c r="BHY37" s="29" t="s">
        <v>635</v>
      </c>
      <c r="BHZ37" s="29" t="s">
        <v>635</v>
      </c>
      <c r="BIA37" s="29" t="s">
        <v>635</v>
      </c>
      <c r="BIB37" s="29" t="s">
        <v>635</v>
      </c>
      <c r="BIC37" s="29" t="s">
        <v>635</v>
      </c>
      <c r="BID37" s="29" t="s">
        <v>635</v>
      </c>
      <c r="BIE37" s="29" t="s">
        <v>635</v>
      </c>
      <c r="BIF37" s="29" t="s">
        <v>635</v>
      </c>
      <c r="BIG37" s="29" t="s">
        <v>635</v>
      </c>
      <c r="BIH37" s="29" t="s">
        <v>635</v>
      </c>
      <c r="BII37" s="29" t="s">
        <v>635</v>
      </c>
      <c r="BIJ37" s="29" t="s">
        <v>635</v>
      </c>
      <c r="BIK37" s="29" t="s">
        <v>635</v>
      </c>
      <c r="BIL37" s="29" t="s">
        <v>635</v>
      </c>
      <c r="BIM37" s="29" t="s">
        <v>635</v>
      </c>
      <c r="BIN37" s="29" t="s">
        <v>635</v>
      </c>
      <c r="BIO37" s="29" t="s">
        <v>635</v>
      </c>
      <c r="BIP37" s="29" t="s">
        <v>635</v>
      </c>
      <c r="BIQ37" s="29" t="s">
        <v>635</v>
      </c>
      <c r="BIR37" s="29" t="s">
        <v>635</v>
      </c>
      <c r="BIS37" s="29" t="s">
        <v>635</v>
      </c>
      <c r="BIT37" s="29" t="s">
        <v>635</v>
      </c>
      <c r="BIU37" s="29" t="s">
        <v>635</v>
      </c>
      <c r="BIV37" s="29" t="s">
        <v>635</v>
      </c>
      <c r="BIW37" s="29" t="s">
        <v>635</v>
      </c>
      <c r="BIX37" s="29" t="s">
        <v>635</v>
      </c>
      <c r="BIY37" s="29" t="s">
        <v>635</v>
      </c>
      <c r="BIZ37" s="29" t="s">
        <v>635</v>
      </c>
      <c r="BJA37" s="29" t="s">
        <v>635</v>
      </c>
      <c r="BJB37" s="29" t="s">
        <v>635</v>
      </c>
      <c r="BJC37" s="29" t="s">
        <v>635</v>
      </c>
      <c r="BJD37" s="29" t="s">
        <v>635</v>
      </c>
      <c r="BJE37" s="29" t="s">
        <v>635</v>
      </c>
      <c r="BJF37" s="29" t="s">
        <v>635</v>
      </c>
      <c r="BJG37" s="29" t="s">
        <v>635</v>
      </c>
      <c r="BJH37" s="29" t="s">
        <v>635</v>
      </c>
      <c r="BJI37" s="29" t="s">
        <v>635</v>
      </c>
      <c r="BJJ37" s="29" t="s">
        <v>635</v>
      </c>
      <c r="BJK37" s="29" t="s">
        <v>635</v>
      </c>
      <c r="BJL37" s="29" t="s">
        <v>635</v>
      </c>
      <c r="BJM37" s="29" t="s">
        <v>635</v>
      </c>
      <c r="BJN37" s="29" t="s">
        <v>635</v>
      </c>
      <c r="BJO37" s="29" t="s">
        <v>635</v>
      </c>
      <c r="BJP37" s="29" t="s">
        <v>635</v>
      </c>
      <c r="BJQ37" s="29" t="s">
        <v>635</v>
      </c>
      <c r="BJR37" s="29" t="s">
        <v>635</v>
      </c>
      <c r="BJS37" s="29" t="s">
        <v>635</v>
      </c>
      <c r="BJT37" s="29" t="s">
        <v>635</v>
      </c>
      <c r="BJU37" s="29" t="s">
        <v>635</v>
      </c>
      <c r="BJV37" s="29" t="s">
        <v>635</v>
      </c>
      <c r="BJW37" s="29" t="s">
        <v>635</v>
      </c>
      <c r="BJX37" s="29" t="s">
        <v>635</v>
      </c>
      <c r="BJY37" s="29" t="s">
        <v>635</v>
      </c>
      <c r="BJZ37" s="29" t="s">
        <v>635</v>
      </c>
      <c r="BKA37" s="29" t="s">
        <v>635</v>
      </c>
      <c r="BKB37" s="29" t="s">
        <v>635</v>
      </c>
      <c r="BKC37" s="29" t="s">
        <v>635</v>
      </c>
      <c r="BKD37" s="29" t="s">
        <v>635</v>
      </c>
      <c r="BKE37" s="29" t="s">
        <v>635</v>
      </c>
      <c r="BKF37" s="29" t="s">
        <v>635</v>
      </c>
      <c r="BKG37" s="29" t="s">
        <v>635</v>
      </c>
      <c r="BKH37" s="29" t="s">
        <v>635</v>
      </c>
      <c r="BKI37" s="29" t="s">
        <v>635</v>
      </c>
      <c r="BKJ37" s="29" t="s">
        <v>635</v>
      </c>
      <c r="BKK37" s="29" t="s">
        <v>635</v>
      </c>
      <c r="BKL37" s="29" t="s">
        <v>635</v>
      </c>
      <c r="BKM37" s="29" t="s">
        <v>635</v>
      </c>
      <c r="BKN37" s="29" t="s">
        <v>635</v>
      </c>
      <c r="BKO37" s="29" t="s">
        <v>635</v>
      </c>
      <c r="BKP37" s="29" t="s">
        <v>635</v>
      </c>
      <c r="BKQ37" s="29" t="s">
        <v>635</v>
      </c>
      <c r="BKR37" s="29" t="s">
        <v>635</v>
      </c>
      <c r="BKS37" s="29" t="s">
        <v>635</v>
      </c>
      <c r="BKT37" s="29" t="s">
        <v>635</v>
      </c>
      <c r="BKU37" s="29" t="s">
        <v>635</v>
      </c>
      <c r="BKV37" s="29" t="s">
        <v>635</v>
      </c>
      <c r="BKW37" s="29" t="s">
        <v>635</v>
      </c>
      <c r="BKX37" s="29" t="s">
        <v>635</v>
      </c>
      <c r="BKY37" s="29" t="s">
        <v>635</v>
      </c>
      <c r="BKZ37" s="29" t="s">
        <v>635</v>
      </c>
      <c r="BLA37" s="29" t="s">
        <v>635</v>
      </c>
      <c r="BLB37" s="29" t="s">
        <v>635</v>
      </c>
      <c r="BLC37" s="29" t="s">
        <v>635</v>
      </c>
      <c r="BLD37" s="29" t="s">
        <v>635</v>
      </c>
      <c r="BLE37" s="29" t="s">
        <v>635</v>
      </c>
      <c r="BLF37" s="29" t="s">
        <v>635</v>
      </c>
      <c r="BLG37" s="29" t="s">
        <v>635</v>
      </c>
      <c r="BLH37" s="29" t="s">
        <v>635</v>
      </c>
      <c r="BLI37" s="29" t="s">
        <v>635</v>
      </c>
      <c r="BLJ37" s="29" t="s">
        <v>635</v>
      </c>
      <c r="BLK37" s="29" t="s">
        <v>635</v>
      </c>
      <c r="BLL37" s="29" t="s">
        <v>635</v>
      </c>
      <c r="BLM37" s="29" t="s">
        <v>635</v>
      </c>
      <c r="BLN37" s="29" t="s">
        <v>635</v>
      </c>
      <c r="BLO37" s="29" t="s">
        <v>635</v>
      </c>
      <c r="BLP37" s="29" t="s">
        <v>635</v>
      </c>
      <c r="BLQ37" s="29" t="s">
        <v>635</v>
      </c>
      <c r="BLR37" s="29" t="s">
        <v>635</v>
      </c>
      <c r="BLS37" s="29" t="s">
        <v>635</v>
      </c>
      <c r="BLT37" s="29" t="s">
        <v>635</v>
      </c>
      <c r="BLU37" s="29" t="s">
        <v>635</v>
      </c>
      <c r="BLV37" s="29" t="s">
        <v>635</v>
      </c>
      <c r="BLW37" s="29" t="s">
        <v>635</v>
      </c>
      <c r="BLX37" s="29" t="s">
        <v>635</v>
      </c>
      <c r="BLY37" s="29" t="s">
        <v>635</v>
      </c>
      <c r="BLZ37" s="29" t="s">
        <v>635</v>
      </c>
      <c r="BMA37" s="29" t="s">
        <v>635</v>
      </c>
      <c r="BMB37" s="29" t="s">
        <v>635</v>
      </c>
      <c r="BMC37" s="29" t="s">
        <v>635</v>
      </c>
      <c r="BMD37" s="29" t="s">
        <v>635</v>
      </c>
      <c r="BME37" s="29" t="s">
        <v>635</v>
      </c>
      <c r="BMF37" s="29" t="s">
        <v>635</v>
      </c>
      <c r="BMG37" s="29" t="s">
        <v>635</v>
      </c>
      <c r="BMH37" s="29" t="s">
        <v>635</v>
      </c>
      <c r="BMI37" s="29" t="s">
        <v>635</v>
      </c>
      <c r="BMJ37" s="29" t="s">
        <v>635</v>
      </c>
      <c r="BMK37" s="29" t="s">
        <v>635</v>
      </c>
      <c r="BML37" s="29" t="s">
        <v>635</v>
      </c>
      <c r="BMM37" s="29" t="s">
        <v>635</v>
      </c>
      <c r="BMN37" s="29" t="s">
        <v>635</v>
      </c>
      <c r="BMO37" s="29" t="s">
        <v>635</v>
      </c>
      <c r="BMP37" s="29" t="s">
        <v>635</v>
      </c>
      <c r="BMQ37" s="29" t="s">
        <v>635</v>
      </c>
      <c r="BMR37" s="29" t="s">
        <v>635</v>
      </c>
      <c r="BMS37" s="29" t="s">
        <v>635</v>
      </c>
      <c r="BMT37" s="29" t="s">
        <v>635</v>
      </c>
      <c r="BMU37" s="29" t="s">
        <v>635</v>
      </c>
      <c r="BMV37" s="29" t="s">
        <v>635</v>
      </c>
      <c r="BMW37" s="29" t="s">
        <v>635</v>
      </c>
      <c r="BMX37" s="29" t="s">
        <v>635</v>
      </c>
      <c r="BMY37" s="29" t="s">
        <v>635</v>
      </c>
      <c r="BMZ37" s="29" t="s">
        <v>635</v>
      </c>
      <c r="BNA37" s="29" t="s">
        <v>635</v>
      </c>
      <c r="BNB37" s="29" t="s">
        <v>635</v>
      </c>
      <c r="BNC37" s="29" t="s">
        <v>635</v>
      </c>
      <c r="BND37" s="29" t="s">
        <v>635</v>
      </c>
      <c r="BNE37" s="29" t="s">
        <v>635</v>
      </c>
      <c r="BNF37" s="29" t="s">
        <v>635</v>
      </c>
      <c r="BNG37" s="29" t="s">
        <v>635</v>
      </c>
      <c r="BNH37" s="29" t="s">
        <v>635</v>
      </c>
      <c r="BNI37" s="29" t="s">
        <v>635</v>
      </c>
      <c r="BNJ37" s="29" t="s">
        <v>635</v>
      </c>
      <c r="BNK37" s="29" t="s">
        <v>635</v>
      </c>
      <c r="BNL37" s="29" t="s">
        <v>635</v>
      </c>
      <c r="BNM37" s="29" t="s">
        <v>635</v>
      </c>
      <c r="BNN37" s="29" t="s">
        <v>635</v>
      </c>
      <c r="BNO37" s="29" t="s">
        <v>635</v>
      </c>
      <c r="BNP37" s="29" t="s">
        <v>635</v>
      </c>
      <c r="BNQ37" s="29" t="s">
        <v>635</v>
      </c>
      <c r="BNR37" s="29" t="s">
        <v>635</v>
      </c>
      <c r="BNS37" s="29" t="s">
        <v>635</v>
      </c>
      <c r="BNT37" s="29" t="s">
        <v>635</v>
      </c>
      <c r="BNU37" s="29" t="s">
        <v>635</v>
      </c>
      <c r="BNV37" s="29" t="s">
        <v>635</v>
      </c>
      <c r="BNW37" s="29" t="s">
        <v>635</v>
      </c>
      <c r="BNX37" s="29" t="s">
        <v>635</v>
      </c>
      <c r="BNY37" s="29" t="s">
        <v>635</v>
      </c>
      <c r="BNZ37" s="29" t="s">
        <v>635</v>
      </c>
      <c r="BOA37" s="29" t="s">
        <v>635</v>
      </c>
      <c r="BOB37" s="29" t="s">
        <v>635</v>
      </c>
      <c r="BOC37" s="29" t="s">
        <v>635</v>
      </c>
      <c r="BOD37" s="29" t="s">
        <v>635</v>
      </c>
      <c r="BOE37" s="29" t="s">
        <v>635</v>
      </c>
      <c r="BOF37" s="29" t="s">
        <v>635</v>
      </c>
      <c r="BOG37" s="29" t="s">
        <v>635</v>
      </c>
      <c r="BOH37" s="29" t="s">
        <v>635</v>
      </c>
      <c r="BOI37" s="29" t="s">
        <v>635</v>
      </c>
      <c r="BOJ37" s="29" t="s">
        <v>635</v>
      </c>
      <c r="BOK37" s="29" t="s">
        <v>635</v>
      </c>
      <c r="BOL37" s="29" t="s">
        <v>635</v>
      </c>
      <c r="BOM37" s="29" t="s">
        <v>635</v>
      </c>
      <c r="BON37" s="29" t="s">
        <v>635</v>
      </c>
      <c r="BOO37" s="29" t="s">
        <v>635</v>
      </c>
      <c r="BOP37" s="29" t="s">
        <v>635</v>
      </c>
      <c r="BOQ37" s="29" t="s">
        <v>635</v>
      </c>
      <c r="BOR37" s="29" t="s">
        <v>635</v>
      </c>
      <c r="BOS37" s="29" t="s">
        <v>635</v>
      </c>
      <c r="BOT37" s="29" t="s">
        <v>635</v>
      </c>
      <c r="BOU37" s="29" t="s">
        <v>635</v>
      </c>
      <c r="BOV37" s="29" t="s">
        <v>635</v>
      </c>
      <c r="BOW37" s="29" t="s">
        <v>635</v>
      </c>
      <c r="BOX37" s="29" t="s">
        <v>635</v>
      </c>
      <c r="BOY37" s="29" t="s">
        <v>635</v>
      </c>
      <c r="BOZ37" s="29" t="s">
        <v>635</v>
      </c>
      <c r="BPA37" s="29" t="s">
        <v>635</v>
      </c>
      <c r="BPB37" s="29" t="s">
        <v>635</v>
      </c>
      <c r="BPC37" s="29" t="s">
        <v>635</v>
      </c>
      <c r="BPD37" s="29" t="s">
        <v>635</v>
      </c>
      <c r="BPE37" s="29" t="s">
        <v>635</v>
      </c>
      <c r="BPF37" s="29" t="s">
        <v>635</v>
      </c>
      <c r="BPG37" s="29" t="s">
        <v>635</v>
      </c>
      <c r="BPH37" s="29" t="s">
        <v>635</v>
      </c>
      <c r="BPI37" s="29" t="s">
        <v>635</v>
      </c>
      <c r="BPJ37" s="29" t="s">
        <v>635</v>
      </c>
      <c r="BPK37" s="29" t="s">
        <v>635</v>
      </c>
      <c r="BPL37" s="29" t="s">
        <v>635</v>
      </c>
      <c r="BPM37" s="29" t="s">
        <v>635</v>
      </c>
      <c r="BPN37" s="29" t="s">
        <v>635</v>
      </c>
      <c r="BPO37" s="29" t="s">
        <v>635</v>
      </c>
      <c r="BPP37" s="29" t="s">
        <v>635</v>
      </c>
      <c r="BPQ37" s="29" t="s">
        <v>635</v>
      </c>
      <c r="BPR37" s="29" t="s">
        <v>635</v>
      </c>
      <c r="BPS37" s="29" t="s">
        <v>635</v>
      </c>
      <c r="BPT37" s="29" t="s">
        <v>635</v>
      </c>
      <c r="BPU37" s="29" t="s">
        <v>635</v>
      </c>
      <c r="BPV37" s="29" t="s">
        <v>635</v>
      </c>
      <c r="BPW37" s="29" t="s">
        <v>635</v>
      </c>
      <c r="BPX37" s="29" t="s">
        <v>635</v>
      </c>
      <c r="BPY37" s="29" t="s">
        <v>635</v>
      </c>
      <c r="BPZ37" s="29" t="s">
        <v>635</v>
      </c>
      <c r="BQA37" s="29" t="s">
        <v>635</v>
      </c>
      <c r="BQB37" s="29" t="s">
        <v>635</v>
      </c>
      <c r="BQC37" s="29" t="s">
        <v>635</v>
      </c>
      <c r="BQD37" s="29" t="s">
        <v>635</v>
      </c>
      <c r="BQE37" s="29" t="s">
        <v>635</v>
      </c>
      <c r="BQF37" s="29" t="s">
        <v>635</v>
      </c>
      <c r="BQG37" s="29" t="s">
        <v>635</v>
      </c>
      <c r="BQH37" s="29" t="s">
        <v>635</v>
      </c>
      <c r="BQI37" s="29" t="s">
        <v>635</v>
      </c>
      <c r="BQJ37" s="29" t="s">
        <v>635</v>
      </c>
      <c r="BQK37" s="29" t="s">
        <v>635</v>
      </c>
      <c r="BQL37" s="29" t="s">
        <v>635</v>
      </c>
      <c r="BQM37" s="29" t="s">
        <v>635</v>
      </c>
      <c r="BQN37" s="29" t="s">
        <v>635</v>
      </c>
      <c r="BQO37" s="29" t="s">
        <v>635</v>
      </c>
      <c r="BQP37" s="29" t="s">
        <v>635</v>
      </c>
      <c r="BQQ37" s="29" t="s">
        <v>635</v>
      </c>
      <c r="BQR37" s="29" t="s">
        <v>635</v>
      </c>
      <c r="BQS37" s="29" t="s">
        <v>635</v>
      </c>
      <c r="BQT37" s="29" t="s">
        <v>635</v>
      </c>
      <c r="BQU37" s="29" t="s">
        <v>635</v>
      </c>
      <c r="BQV37" s="29" t="s">
        <v>635</v>
      </c>
      <c r="BQW37" s="29" t="s">
        <v>635</v>
      </c>
      <c r="BQX37" s="29" t="s">
        <v>635</v>
      </c>
      <c r="BQY37" s="29" t="s">
        <v>635</v>
      </c>
      <c r="BQZ37" s="29" t="s">
        <v>635</v>
      </c>
      <c r="BRA37" s="29" t="s">
        <v>635</v>
      </c>
      <c r="BRB37" s="29" t="s">
        <v>635</v>
      </c>
      <c r="BRC37" s="29" t="s">
        <v>635</v>
      </c>
      <c r="BRD37" s="29" t="s">
        <v>635</v>
      </c>
      <c r="BRE37" s="29" t="s">
        <v>635</v>
      </c>
      <c r="BRF37" s="29" t="s">
        <v>635</v>
      </c>
      <c r="BRG37" s="29" t="s">
        <v>635</v>
      </c>
      <c r="BRH37" s="29" t="s">
        <v>635</v>
      </c>
      <c r="BRI37" s="29" t="s">
        <v>635</v>
      </c>
      <c r="BRJ37" s="29" t="s">
        <v>635</v>
      </c>
      <c r="BRK37" s="29" t="s">
        <v>635</v>
      </c>
      <c r="BRL37" s="29" t="s">
        <v>635</v>
      </c>
      <c r="BRM37" s="29" t="s">
        <v>635</v>
      </c>
      <c r="BRN37" s="29" t="s">
        <v>635</v>
      </c>
      <c r="BRO37" s="29" t="s">
        <v>635</v>
      </c>
      <c r="BRP37" s="29" t="s">
        <v>635</v>
      </c>
      <c r="BRQ37" s="29" t="s">
        <v>635</v>
      </c>
      <c r="BRR37" s="29" t="s">
        <v>635</v>
      </c>
      <c r="BRS37" s="29" t="s">
        <v>635</v>
      </c>
      <c r="BRT37" s="29" t="s">
        <v>635</v>
      </c>
      <c r="BRU37" s="29" t="s">
        <v>635</v>
      </c>
      <c r="BRV37" s="29" t="s">
        <v>635</v>
      </c>
      <c r="BRW37" s="29" t="s">
        <v>635</v>
      </c>
      <c r="BRX37" s="29" t="s">
        <v>635</v>
      </c>
      <c r="BRY37" s="29" t="s">
        <v>635</v>
      </c>
      <c r="BRZ37" s="29" t="s">
        <v>635</v>
      </c>
      <c r="BSA37" s="29" t="s">
        <v>635</v>
      </c>
      <c r="BSB37" s="29" t="s">
        <v>635</v>
      </c>
      <c r="BSC37" s="29" t="s">
        <v>635</v>
      </c>
      <c r="BSD37" s="29" t="s">
        <v>635</v>
      </c>
      <c r="BSE37" s="29" t="s">
        <v>635</v>
      </c>
      <c r="BSF37" s="29" t="s">
        <v>635</v>
      </c>
      <c r="BSG37" s="29" t="s">
        <v>635</v>
      </c>
      <c r="BSH37" s="29" t="s">
        <v>635</v>
      </c>
      <c r="BSI37" s="29" t="s">
        <v>635</v>
      </c>
      <c r="BSJ37" s="29" t="s">
        <v>635</v>
      </c>
      <c r="BSK37" s="29" t="s">
        <v>635</v>
      </c>
      <c r="BSL37" s="29" t="s">
        <v>635</v>
      </c>
      <c r="BSM37" s="29" t="s">
        <v>635</v>
      </c>
      <c r="BSN37" s="29" t="s">
        <v>635</v>
      </c>
      <c r="BSO37" s="29" t="s">
        <v>635</v>
      </c>
      <c r="BSP37" s="29" t="s">
        <v>635</v>
      </c>
      <c r="BSQ37" s="29" t="s">
        <v>635</v>
      </c>
      <c r="BSR37" s="29" t="s">
        <v>635</v>
      </c>
      <c r="BSS37" s="29" t="s">
        <v>635</v>
      </c>
      <c r="BST37" s="29" t="s">
        <v>635</v>
      </c>
      <c r="BSU37" s="29" t="s">
        <v>635</v>
      </c>
      <c r="BSV37" s="29" t="s">
        <v>635</v>
      </c>
      <c r="BSW37" s="29" t="s">
        <v>635</v>
      </c>
      <c r="BSX37" s="29" t="s">
        <v>635</v>
      </c>
      <c r="BSY37" s="29" t="s">
        <v>635</v>
      </c>
      <c r="BSZ37" s="29" t="s">
        <v>635</v>
      </c>
      <c r="BTA37" s="29" t="s">
        <v>635</v>
      </c>
      <c r="BTB37" s="29" t="s">
        <v>635</v>
      </c>
      <c r="BTC37" s="29" t="s">
        <v>635</v>
      </c>
      <c r="BTD37" s="29" t="s">
        <v>635</v>
      </c>
      <c r="BTE37" s="29" t="s">
        <v>635</v>
      </c>
      <c r="BTF37" s="29" t="s">
        <v>635</v>
      </c>
      <c r="BTG37" s="29" t="s">
        <v>635</v>
      </c>
      <c r="BTH37" s="29" t="s">
        <v>635</v>
      </c>
      <c r="BTI37" s="29" t="s">
        <v>635</v>
      </c>
      <c r="BTJ37" s="29" t="s">
        <v>635</v>
      </c>
      <c r="BTK37" s="29" t="s">
        <v>635</v>
      </c>
      <c r="BTL37" s="29" t="s">
        <v>635</v>
      </c>
      <c r="BTM37" s="29" t="s">
        <v>635</v>
      </c>
      <c r="BTN37" s="29" t="s">
        <v>635</v>
      </c>
      <c r="BTO37" s="29" t="s">
        <v>635</v>
      </c>
      <c r="BTP37" s="29" t="s">
        <v>635</v>
      </c>
      <c r="BTQ37" s="29" t="s">
        <v>635</v>
      </c>
      <c r="BTR37" s="29" t="s">
        <v>635</v>
      </c>
      <c r="BTS37" s="29" t="s">
        <v>635</v>
      </c>
      <c r="BTT37" s="29" t="s">
        <v>635</v>
      </c>
      <c r="BTU37" s="29" t="s">
        <v>635</v>
      </c>
      <c r="BTV37" s="29" t="s">
        <v>635</v>
      </c>
      <c r="BTW37" s="29" t="s">
        <v>635</v>
      </c>
      <c r="BTX37" s="29" t="s">
        <v>635</v>
      </c>
      <c r="BTY37" s="29" t="s">
        <v>635</v>
      </c>
      <c r="BTZ37" s="29" t="s">
        <v>635</v>
      </c>
      <c r="BUA37" s="29" t="s">
        <v>635</v>
      </c>
      <c r="BUB37" s="29" t="s">
        <v>635</v>
      </c>
      <c r="BUC37" s="29" t="s">
        <v>635</v>
      </c>
      <c r="BUD37" s="29" t="s">
        <v>635</v>
      </c>
      <c r="BUE37" s="29" t="s">
        <v>635</v>
      </c>
      <c r="BUF37" s="29" t="s">
        <v>635</v>
      </c>
      <c r="BUG37" s="29" t="s">
        <v>635</v>
      </c>
      <c r="BUH37" s="29" t="s">
        <v>635</v>
      </c>
      <c r="BUI37" s="29" t="s">
        <v>635</v>
      </c>
      <c r="BUJ37" s="29" t="s">
        <v>635</v>
      </c>
      <c r="BUK37" s="29" t="s">
        <v>635</v>
      </c>
      <c r="BUL37" s="29" t="s">
        <v>635</v>
      </c>
      <c r="BUM37" s="29" t="s">
        <v>635</v>
      </c>
      <c r="BUN37" s="29" t="s">
        <v>635</v>
      </c>
      <c r="BUO37" s="29" t="s">
        <v>635</v>
      </c>
      <c r="BUP37" s="29" t="s">
        <v>635</v>
      </c>
      <c r="BUQ37" s="29" t="s">
        <v>635</v>
      </c>
      <c r="BUR37" s="29" t="s">
        <v>635</v>
      </c>
      <c r="BUS37" s="29" t="s">
        <v>635</v>
      </c>
      <c r="BUT37" s="29" t="s">
        <v>635</v>
      </c>
      <c r="BUU37" s="29" t="s">
        <v>635</v>
      </c>
      <c r="BUV37" s="29" t="s">
        <v>635</v>
      </c>
      <c r="BUW37" s="29" t="s">
        <v>635</v>
      </c>
      <c r="BUX37" s="29" t="s">
        <v>635</v>
      </c>
      <c r="BUY37" s="29" t="s">
        <v>635</v>
      </c>
      <c r="BUZ37" s="29" t="s">
        <v>635</v>
      </c>
      <c r="BVA37" s="29" t="s">
        <v>635</v>
      </c>
      <c r="BVB37" s="29" t="s">
        <v>635</v>
      </c>
      <c r="BVC37" s="29" t="s">
        <v>635</v>
      </c>
      <c r="BVD37" s="29" t="s">
        <v>635</v>
      </c>
      <c r="BVE37" s="29" t="s">
        <v>635</v>
      </c>
      <c r="BVF37" s="29" t="s">
        <v>635</v>
      </c>
      <c r="BVG37" s="29" t="s">
        <v>635</v>
      </c>
      <c r="BVH37" s="29" t="s">
        <v>635</v>
      </c>
      <c r="BVI37" s="29" t="s">
        <v>635</v>
      </c>
      <c r="BVJ37" s="29" t="s">
        <v>635</v>
      </c>
      <c r="BVK37" s="29" t="s">
        <v>635</v>
      </c>
      <c r="BVL37" s="29" t="s">
        <v>635</v>
      </c>
      <c r="BVM37" s="29" t="s">
        <v>635</v>
      </c>
      <c r="BVN37" s="29" t="s">
        <v>635</v>
      </c>
      <c r="BVO37" s="29" t="s">
        <v>635</v>
      </c>
      <c r="BVP37" s="29" t="s">
        <v>635</v>
      </c>
      <c r="BVQ37" s="29" t="s">
        <v>635</v>
      </c>
      <c r="BVR37" s="29" t="s">
        <v>635</v>
      </c>
      <c r="BVS37" s="29" t="s">
        <v>635</v>
      </c>
      <c r="BVT37" s="29" t="s">
        <v>635</v>
      </c>
      <c r="BVU37" s="29" t="s">
        <v>635</v>
      </c>
      <c r="BVV37" s="29" t="s">
        <v>635</v>
      </c>
      <c r="BVW37" s="29" t="s">
        <v>635</v>
      </c>
      <c r="BVX37" s="29" t="s">
        <v>635</v>
      </c>
      <c r="BVY37" s="29" t="s">
        <v>635</v>
      </c>
      <c r="BVZ37" s="29" t="s">
        <v>635</v>
      </c>
      <c r="BWA37" s="29" t="s">
        <v>635</v>
      </c>
      <c r="BWB37" s="29" t="s">
        <v>635</v>
      </c>
      <c r="BWC37" s="29" t="s">
        <v>635</v>
      </c>
      <c r="BWD37" s="29" t="s">
        <v>635</v>
      </c>
      <c r="BWE37" s="29" t="s">
        <v>635</v>
      </c>
      <c r="BWF37" s="29" t="s">
        <v>635</v>
      </c>
      <c r="BWG37" s="29" t="s">
        <v>635</v>
      </c>
      <c r="BWH37" s="29" t="s">
        <v>635</v>
      </c>
      <c r="BWI37" s="29" t="s">
        <v>635</v>
      </c>
      <c r="BWJ37" s="29" t="s">
        <v>635</v>
      </c>
      <c r="BWK37" s="29" t="s">
        <v>635</v>
      </c>
      <c r="BWL37" s="29" t="s">
        <v>635</v>
      </c>
      <c r="BWM37" s="29" t="s">
        <v>635</v>
      </c>
      <c r="BWN37" s="29" t="s">
        <v>635</v>
      </c>
      <c r="BWO37" s="29" t="s">
        <v>635</v>
      </c>
      <c r="BWP37" s="29" t="s">
        <v>635</v>
      </c>
      <c r="BWQ37" s="29" t="s">
        <v>635</v>
      </c>
      <c r="BWR37" s="29" t="s">
        <v>635</v>
      </c>
      <c r="BWS37" s="29" t="s">
        <v>635</v>
      </c>
      <c r="BWT37" s="29" t="s">
        <v>635</v>
      </c>
      <c r="BWU37" s="29" t="s">
        <v>635</v>
      </c>
      <c r="BWV37" s="29" t="s">
        <v>635</v>
      </c>
      <c r="BWW37" s="29" t="s">
        <v>635</v>
      </c>
      <c r="BWX37" s="29" t="s">
        <v>635</v>
      </c>
      <c r="BWY37" s="29" t="s">
        <v>635</v>
      </c>
      <c r="BWZ37" s="29" t="s">
        <v>635</v>
      </c>
      <c r="BXA37" s="29" t="s">
        <v>635</v>
      </c>
      <c r="BXB37" s="29" t="s">
        <v>635</v>
      </c>
      <c r="BXC37" s="29" t="s">
        <v>635</v>
      </c>
      <c r="BXD37" s="29" t="s">
        <v>635</v>
      </c>
      <c r="BXE37" s="29" t="s">
        <v>635</v>
      </c>
      <c r="BXF37" s="29" t="s">
        <v>635</v>
      </c>
      <c r="BXG37" s="29" t="s">
        <v>635</v>
      </c>
      <c r="BXH37" s="29" t="s">
        <v>635</v>
      </c>
      <c r="BXI37" s="29" t="s">
        <v>635</v>
      </c>
      <c r="BXJ37" s="29" t="s">
        <v>635</v>
      </c>
      <c r="BXK37" s="29" t="s">
        <v>635</v>
      </c>
      <c r="BXL37" s="29" t="s">
        <v>635</v>
      </c>
      <c r="BXM37" s="29" t="s">
        <v>635</v>
      </c>
      <c r="BXN37" s="29" t="s">
        <v>635</v>
      </c>
      <c r="BXO37" s="29" t="s">
        <v>635</v>
      </c>
      <c r="BXP37" s="29" t="s">
        <v>635</v>
      </c>
      <c r="BXQ37" s="29" t="s">
        <v>635</v>
      </c>
      <c r="BXR37" s="29" t="s">
        <v>635</v>
      </c>
      <c r="BXS37" s="29" t="s">
        <v>635</v>
      </c>
      <c r="BXT37" s="29" t="s">
        <v>635</v>
      </c>
      <c r="BXU37" s="29" t="s">
        <v>635</v>
      </c>
      <c r="BXV37" s="29" t="s">
        <v>635</v>
      </c>
      <c r="BXW37" s="29" t="s">
        <v>635</v>
      </c>
      <c r="BXX37" s="29" t="s">
        <v>635</v>
      </c>
      <c r="BXY37" s="29" t="s">
        <v>635</v>
      </c>
      <c r="BXZ37" s="29" t="s">
        <v>635</v>
      </c>
      <c r="BYA37" s="29" t="s">
        <v>635</v>
      </c>
      <c r="BYB37" s="29" t="s">
        <v>635</v>
      </c>
      <c r="BYC37" s="29" t="s">
        <v>635</v>
      </c>
      <c r="BYD37" s="29" t="s">
        <v>635</v>
      </c>
      <c r="BYE37" s="29" t="s">
        <v>635</v>
      </c>
      <c r="BYF37" s="29" t="s">
        <v>635</v>
      </c>
      <c r="BYG37" s="29" t="s">
        <v>635</v>
      </c>
      <c r="BYH37" s="29" t="s">
        <v>635</v>
      </c>
      <c r="BYI37" s="29" t="s">
        <v>635</v>
      </c>
      <c r="BYJ37" s="29" t="s">
        <v>635</v>
      </c>
      <c r="BYK37" s="29" t="s">
        <v>635</v>
      </c>
      <c r="BYL37" s="29" t="s">
        <v>635</v>
      </c>
      <c r="BYM37" s="29" t="s">
        <v>635</v>
      </c>
      <c r="BYN37" s="29" t="s">
        <v>635</v>
      </c>
      <c r="BYO37" s="29" t="s">
        <v>635</v>
      </c>
      <c r="BYP37" s="29" t="s">
        <v>635</v>
      </c>
      <c r="BYQ37" s="29" t="s">
        <v>635</v>
      </c>
      <c r="BYR37" s="29" t="s">
        <v>635</v>
      </c>
      <c r="BYS37" s="29" t="s">
        <v>635</v>
      </c>
      <c r="BYT37" s="29" t="s">
        <v>635</v>
      </c>
      <c r="BYU37" s="29" t="s">
        <v>635</v>
      </c>
      <c r="BYV37" s="29" t="s">
        <v>635</v>
      </c>
      <c r="BYW37" s="29" t="s">
        <v>635</v>
      </c>
      <c r="BYX37" s="29" t="s">
        <v>635</v>
      </c>
      <c r="BYY37" s="29" t="s">
        <v>635</v>
      </c>
      <c r="BYZ37" s="29" t="s">
        <v>635</v>
      </c>
      <c r="BZA37" s="29" t="s">
        <v>635</v>
      </c>
      <c r="BZB37" s="29" t="s">
        <v>635</v>
      </c>
      <c r="BZC37" s="29" t="s">
        <v>635</v>
      </c>
      <c r="BZD37" s="29" t="s">
        <v>635</v>
      </c>
      <c r="BZE37" s="29" t="s">
        <v>635</v>
      </c>
      <c r="BZF37" s="29" t="s">
        <v>635</v>
      </c>
      <c r="BZG37" s="29" t="s">
        <v>635</v>
      </c>
      <c r="BZH37" s="29" t="s">
        <v>635</v>
      </c>
      <c r="BZI37" s="29" t="s">
        <v>635</v>
      </c>
      <c r="BZJ37" s="29" t="s">
        <v>635</v>
      </c>
      <c r="BZK37" s="29" t="s">
        <v>635</v>
      </c>
      <c r="BZL37" s="29" t="s">
        <v>635</v>
      </c>
      <c r="BZM37" s="29" t="s">
        <v>635</v>
      </c>
      <c r="BZN37" s="29" t="s">
        <v>635</v>
      </c>
      <c r="BZO37" s="29" t="s">
        <v>635</v>
      </c>
      <c r="BZP37" s="29" t="s">
        <v>635</v>
      </c>
      <c r="BZQ37" s="29" t="s">
        <v>635</v>
      </c>
      <c r="BZR37" s="29" t="s">
        <v>635</v>
      </c>
      <c r="BZS37" s="29" t="s">
        <v>635</v>
      </c>
      <c r="BZT37" s="29" t="s">
        <v>635</v>
      </c>
      <c r="BZU37" s="29" t="s">
        <v>635</v>
      </c>
      <c r="BZV37" s="29" t="s">
        <v>635</v>
      </c>
      <c r="BZW37" s="29" t="s">
        <v>635</v>
      </c>
      <c r="BZX37" s="29" t="s">
        <v>635</v>
      </c>
      <c r="BZY37" s="29" t="s">
        <v>635</v>
      </c>
      <c r="BZZ37" s="29" t="s">
        <v>635</v>
      </c>
      <c r="CAA37" s="29" t="s">
        <v>635</v>
      </c>
      <c r="CAB37" s="29" t="s">
        <v>635</v>
      </c>
      <c r="CAC37" s="29" t="s">
        <v>635</v>
      </c>
      <c r="CAD37" s="29" t="s">
        <v>635</v>
      </c>
      <c r="CAE37" s="29" t="s">
        <v>635</v>
      </c>
      <c r="CAF37" s="29" t="s">
        <v>635</v>
      </c>
      <c r="CAG37" s="29" t="s">
        <v>635</v>
      </c>
      <c r="CAH37" s="29" t="s">
        <v>635</v>
      </c>
      <c r="CAI37" s="29" t="s">
        <v>635</v>
      </c>
      <c r="CAJ37" s="29" t="s">
        <v>635</v>
      </c>
      <c r="CAK37" s="29" t="s">
        <v>635</v>
      </c>
      <c r="CAL37" s="29" t="s">
        <v>635</v>
      </c>
      <c r="CAM37" s="29" t="s">
        <v>635</v>
      </c>
      <c r="CAN37" s="29" t="s">
        <v>635</v>
      </c>
      <c r="CAO37" s="29" t="s">
        <v>635</v>
      </c>
      <c r="CAP37" s="29" t="s">
        <v>635</v>
      </c>
      <c r="CAQ37" s="29" t="s">
        <v>635</v>
      </c>
      <c r="CAR37" s="29" t="s">
        <v>635</v>
      </c>
      <c r="CAS37" s="29" t="s">
        <v>635</v>
      </c>
      <c r="CAT37" s="29" t="s">
        <v>635</v>
      </c>
      <c r="CAU37" s="29" t="s">
        <v>635</v>
      </c>
      <c r="CAV37" s="29" t="s">
        <v>635</v>
      </c>
      <c r="CAW37" s="29" t="s">
        <v>635</v>
      </c>
      <c r="CAX37" s="29" t="s">
        <v>635</v>
      </c>
      <c r="CAY37" s="29" t="s">
        <v>635</v>
      </c>
      <c r="CAZ37" s="29" t="s">
        <v>635</v>
      </c>
      <c r="CBA37" s="29" t="s">
        <v>635</v>
      </c>
      <c r="CBB37" s="29" t="s">
        <v>635</v>
      </c>
      <c r="CBC37" s="29" t="s">
        <v>635</v>
      </c>
      <c r="CBD37" s="29" t="s">
        <v>635</v>
      </c>
      <c r="CBE37" s="29" t="s">
        <v>635</v>
      </c>
      <c r="CBF37" s="29" t="s">
        <v>635</v>
      </c>
      <c r="CBG37" s="29" t="s">
        <v>635</v>
      </c>
      <c r="CBH37" s="29" t="s">
        <v>635</v>
      </c>
      <c r="CBI37" s="29" t="s">
        <v>635</v>
      </c>
      <c r="CBJ37" s="29" t="s">
        <v>635</v>
      </c>
      <c r="CBK37" s="29" t="s">
        <v>635</v>
      </c>
      <c r="CBL37" s="29" t="s">
        <v>635</v>
      </c>
      <c r="CBM37" s="29" t="s">
        <v>635</v>
      </c>
      <c r="CBN37" s="29" t="s">
        <v>635</v>
      </c>
      <c r="CBO37" s="29" t="s">
        <v>635</v>
      </c>
      <c r="CBP37" s="29" t="s">
        <v>635</v>
      </c>
      <c r="CBQ37" s="29" t="s">
        <v>635</v>
      </c>
      <c r="CBR37" s="29" t="s">
        <v>635</v>
      </c>
      <c r="CBS37" s="29" t="s">
        <v>635</v>
      </c>
      <c r="CBT37" s="29" t="s">
        <v>635</v>
      </c>
      <c r="CBU37" s="29" t="s">
        <v>635</v>
      </c>
      <c r="CBV37" s="29" t="s">
        <v>635</v>
      </c>
      <c r="CBW37" s="29" t="s">
        <v>635</v>
      </c>
      <c r="CBX37" s="29" t="s">
        <v>635</v>
      </c>
      <c r="CBY37" s="29" t="s">
        <v>635</v>
      </c>
      <c r="CBZ37" s="29" t="s">
        <v>635</v>
      </c>
      <c r="CCA37" s="29" t="s">
        <v>635</v>
      </c>
      <c r="CCB37" s="29" t="s">
        <v>635</v>
      </c>
      <c r="CCC37" s="29" t="s">
        <v>635</v>
      </c>
      <c r="CCD37" s="29" t="s">
        <v>635</v>
      </c>
      <c r="CCE37" s="29" t="s">
        <v>635</v>
      </c>
      <c r="CCF37" s="29" t="s">
        <v>635</v>
      </c>
      <c r="CCG37" s="29" t="s">
        <v>635</v>
      </c>
      <c r="CCH37" s="29" t="s">
        <v>635</v>
      </c>
      <c r="CCI37" s="29" t="s">
        <v>635</v>
      </c>
      <c r="CCJ37" s="29" t="s">
        <v>635</v>
      </c>
      <c r="CCK37" s="29" t="s">
        <v>635</v>
      </c>
      <c r="CCL37" s="29" t="s">
        <v>635</v>
      </c>
      <c r="CCM37" s="29" t="s">
        <v>635</v>
      </c>
      <c r="CCN37" s="29" t="s">
        <v>635</v>
      </c>
      <c r="CCO37" s="29" t="s">
        <v>635</v>
      </c>
      <c r="CCP37" s="29" t="s">
        <v>635</v>
      </c>
      <c r="CCQ37" s="29" t="s">
        <v>635</v>
      </c>
      <c r="CCR37" s="29" t="s">
        <v>635</v>
      </c>
      <c r="CCS37" s="29" t="s">
        <v>635</v>
      </c>
      <c r="CCT37" s="29" t="s">
        <v>635</v>
      </c>
      <c r="CCU37" s="29" t="s">
        <v>635</v>
      </c>
      <c r="CCV37" s="29" t="s">
        <v>635</v>
      </c>
      <c r="CCW37" s="29" t="s">
        <v>635</v>
      </c>
      <c r="CCX37" s="29" t="s">
        <v>635</v>
      </c>
      <c r="CCY37" s="29" t="s">
        <v>635</v>
      </c>
      <c r="CCZ37" s="29" t="s">
        <v>635</v>
      </c>
      <c r="CDA37" s="29" t="s">
        <v>635</v>
      </c>
      <c r="CDB37" s="29" t="s">
        <v>635</v>
      </c>
      <c r="CDC37" s="29" t="s">
        <v>635</v>
      </c>
      <c r="CDD37" s="29" t="s">
        <v>635</v>
      </c>
      <c r="CDE37" s="29" t="s">
        <v>635</v>
      </c>
      <c r="CDF37" s="29" t="s">
        <v>635</v>
      </c>
      <c r="CDG37" s="29" t="s">
        <v>635</v>
      </c>
      <c r="CDH37" s="29" t="s">
        <v>635</v>
      </c>
      <c r="CDI37" s="29" t="s">
        <v>635</v>
      </c>
      <c r="CDJ37" s="29" t="s">
        <v>635</v>
      </c>
      <c r="CDK37" s="29" t="s">
        <v>635</v>
      </c>
      <c r="CDL37" s="29" t="s">
        <v>635</v>
      </c>
      <c r="CDM37" s="29" t="s">
        <v>635</v>
      </c>
      <c r="CDN37" s="29" t="s">
        <v>635</v>
      </c>
      <c r="CDO37" s="29" t="s">
        <v>635</v>
      </c>
      <c r="CDP37" s="29" t="s">
        <v>635</v>
      </c>
      <c r="CDQ37" s="29" t="s">
        <v>635</v>
      </c>
      <c r="CDR37" s="29" t="s">
        <v>635</v>
      </c>
      <c r="CDS37" s="29" t="s">
        <v>635</v>
      </c>
      <c r="CDT37" s="29" t="s">
        <v>635</v>
      </c>
      <c r="CDU37" s="29" t="s">
        <v>635</v>
      </c>
      <c r="CDV37" s="29" t="s">
        <v>635</v>
      </c>
      <c r="CDW37" s="29" t="s">
        <v>635</v>
      </c>
      <c r="CDX37" s="29" t="s">
        <v>635</v>
      </c>
      <c r="CDY37" s="29" t="s">
        <v>635</v>
      </c>
      <c r="CDZ37" s="29" t="s">
        <v>635</v>
      </c>
      <c r="CEA37" s="29" t="s">
        <v>635</v>
      </c>
      <c r="CEB37" s="29" t="s">
        <v>635</v>
      </c>
      <c r="CEC37" s="29" t="s">
        <v>635</v>
      </c>
      <c r="CED37" s="29" t="s">
        <v>635</v>
      </c>
      <c r="CEE37" s="29" t="s">
        <v>635</v>
      </c>
      <c r="CEF37" s="29" t="s">
        <v>635</v>
      </c>
      <c r="CEG37" s="29" t="s">
        <v>635</v>
      </c>
      <c r="CEH37" s="29" t="s">
        <v>635</v>
      </c>
      <c r="CEI37" s="29" t="s">
        <v>635</v>
      </c>
      <c r="CEJ37" s="29" t="s">
        <v>635</v>
      </c>
      <c r="CEK37" s="29" t="s">
        <v>635</v>
      </c>
      <c r="CEL37" s="29" t="s">
        <v>635</v>
      </c>
      <c r="CEM37" s="29" t="s">
        <v>635</v>
      </c>
      <c r="CEN37" s="29" t="s">
        <v>635</v>
      </c>
      <c r="CEO37" s="29" t="s">
        <v>635</v>
      </c>
      <c r="CEP37" s="29" t="s">
        <v>635</v>
      </c>
      <c r="CEQ37" s="29" t="s">
        <v>635</v>
      </c>
      <c r="CER37" s="29" t="s">
        <v>635</v>
      </c>
      <c r="CES37" s="29" t="s">
        <v>635</v>
      </c>
      <c r="CET37" s="29" t="s">
        <v>635</v>
      </c>
      <c r="CEU37" s="29" t="s">
        <v>635</v>
      </c>
      <c r="CEV37" s="29" t="s">
        <v>635</v>
      </c>
      <c r="CEW37" s="29" t="s">
        <v>635</v>
      </c>
      <c r="CEX37" s="29" t="s">
        <v>635</v>
      </c>
      <c r="CEY37" s="29" t="s">
        <v>635</v>
      </c>
      <c r="CEZ37" s="29" t="s">
        <v>635</v>
      </c>
      <c r="CFA37" s="29" t="s">
        <v>635</v>
      </c>
      <c r="CFB37" s="29" t="s">
        <v>635</v>
      </c>
      <c r="CFC37" s="29" t="s">
        <v>635</v>
      </c>
      <c r="CFD37" s="29" t="s">
        <v>635</v>
      </c>
      <c r="CFE37" s="29" t="s">
        <v>635</v>
      </c>
      <c r="CFF37" s="29" t="s">
        <v>635</v>
      </c>
      <c r="CFG37" s="29" t="s">
        <v>635</v>
      </c>
      <c r="CFH37" s="29" t="s">
        <v>635</v>
      </c>
      <c r="CFI37" s="29" t="s">
        <v>635</v>
      </c>
      <c r="CFJ37" s="29" t="s">
        <v>635</v>
      </c>
      <c r="CFK37" s="29" t="s">
        <v>635</v>
      </c>
      <c r="CFL37" s="29" t="s">
        <v>635</v>
      </c>
      <c r="CFM37" s="29" t="s">
        <v>635</v>
      </c>
      <c r="CFN37" s="29" t="s">
        <v>635</v>
      </c>
      <c r="CFO37" s="29" t="s">
        <v>635</v>
      </c>
      <c r="CFP37" s="29" t="s">
        <v>635</v>
      </c>
      <c r="CFQ37" s="29" t="s">
        <v>635</v>
      </c>
      <c r="CFR37" s="29" t="s">
        <v>635</v>
      </c>
      <c r="CFS37" s="29" t="s">
        <v>635</v>
      </c>
      <c r="CFT37" s="29" t="s">
        <v>635</v>
      </c>
      <c r="CFU37" s="29" t="s">
        <v>635</v>
      </c>
      <c r="CFV37" s="29" t="s">
        <v>635</v>
      </c>
      <c r="CFW37" s="29" t="s">
        <v>635</v>
      </c>
      <c r="CFX37" s="29" t="s">
        <v>635</v>
      </c>
      <c r="CFY37" s="29" t="s">
        <v>635</v>
      </c>
      <c r="CFZ37" s="29" t="s">
        <v>635</v>
      </c>
      <c r="CGA37" s="29" t="s">
        <v>635</v>
      </c>
      <c r="CGB37" s="29" t="s">
        <v>635</v>
      </c>
      <c r="CGC37" s="29" t="s">
        <v>635</v>
      </c>
      <c r="CGD37" s="29" t="s">
        <v>635</v>
      </c>
      <c r="CGE37" s="29" t="s">
        <v>635</v>
      </c>
      <c r="CGF37" s="29" t="s">
        <v>635</v>
      </c>
      <c r="CGG37" s="29" t="s">
        <v>635</v>
      </c>
      <c r="CGH37" s="29" t="s">
        <v>635</v>
      </c>
      <c r="CGI37" s="29" t="s">
        <v>635</v>
      </c>
      <c r="CGJ37" s="29" t="s">
        <v>635</v>
      </c>
      <c r="CGK37" s="29" t="s">
        <v>635</v>
      </c>
      <c r="CGL37" s="29" t="s">
        <v>635</v>
      </c>
      <c r="CGM37" s="29" t="s">
        <v>635</v>
      </c>
      <c r="CGN37" s="29" t="s">
        <v>635</v>
      </c>
      <c r="CGO37" s="29" t="s">
        <v>635</v>
      </c>
      <c r="CGP37" s="29" t="s">
        <v>635</v>
      </c>
      <c r="CGQ37" s="29" t="s">
        <v>635</v>
      </c>
      <c r="CGR37" s="29" t="s">
        <v>635</v>
      </c>
      <c r="CGS37" s="29" t="s">
        <v>635</v>
      </c>
      <c r="CGT37" s="29" t="s">
        <v>635</v>
      </c>
      <c r="CGU37" s="29" t="s">
        <v>635</v>
      </c>
      <c r="CGV37" s="29" t="s">
        <v>635</v>
      </c>
      <c r="CGW37" s="29" t="s">
        <v>635</v>
      </c>
      <c r="CGX37" s="29" t="s">
        <v>635</v>
      </c>
      <c r="CGY37" s="29" t="s">
        <v>635</v>
      </c>
      <c r="CGZ37" s="29" t="s">
        <v>635</v>
      </c>
      <c r="CHA37" s="29" t="s">
        <v>635</v>
      </c>
      <c r="CHB37" s="29" t="s">
        <v>635</v>
      </c>
      <c r="CHC37" s="29" t="s">
        <v>635</v>
      </c>
      <c r="CHD37" s="29" t="s">
        <v>635</v>
      </c>
      <c r="CHE37" s="29" t="s">
        <v>635</v>
      </c>
      <c r="CHF37" s="29" t="s">
        <v>635</v>
      </c>
      <c r="CHG37" s="29" t="s">
        <v>635</v>
      </c>
      <c r="CHH37" s="29" t="s">
        <v>635</v>
      </c>
      <c r="CHI37" s="29" t="s">
        <v>635</v>
      </c>
      <c r="CHJ37" s="29" t="s">
        <v>635</v>
      </c>
      <c r="CHK37" s="29" t="s">
        <v>635</v>
      </c>
      <c r="CHL37" s="29" t="s">
        <v>635</v>
      </c>
      <c r="CHM37" s="29" t="s">
        <v>635</v>
      </c>
      <c r="CHN37" s="29" t="s">
        <v>635</v>
      </c>
      <c r="CHO37" s="29" t="s">
        <v>635</v>
      </c>
      <c r="CHP37" s="29" t="s">
        <v>635</v>
      </c>
      <c r="CHQ37" s="29" t="s">
        <v>635</v>
      </c>
      <c r="CHR37" s="29" t="s">
        <v>635</v>
      </c>
      <c r="CHS37" s="29" t="s">
        <v>635</v>
      </c>
      <c r="CHT37" s="29" t="s">
        <v>635</v>
      </c>
      <c r="CHU37" s="29" t="s">
        <v>635</v>
      </c>
      <c r="CHV37" s="29" t="s">
        <v>635</v>
      </c>
      <c r="CHW37" s="29" t="s">
        <v>635</v>
      </c>
      <c r="CHX37" s="29" t="s">
        <v>635</v>
      </c>
      <c r="CHY37" s="29" t="s">
        <v>635</v>
      </c>
      <c r="CHZ37" s="29" t="s">
        <v>635</v>
      </c>
      <c r="CIA37" s="29" t="s">
        <v>635</v>
      </c>
      <c r="CIB37" s="29" t="s">
        <v>635</v>
      </c>
      <c r="CIC37" s="29" t="s">
        <v>635</v>
      </c>
      <c r="CID37" s="29" t="s">
        <v>635</v>
      </c>
      <c r="CIE37" s="29" t="s">
        <v>635</v>
      </c>
      <c r="CIF37" s="29" t="s">
        <v>635</v>
      </c>
      <c r="CIG37" s="29" t="s">
        <v>635</v>
      </c>
      <c r="CIH37" s="29" t="s">
        <v>635</v>
      </c>
      <c r="CII37" s="29" t="s">
        <v>635</v>
      </c>
      <c r="CIJ37" s="29" t="s">
        <v>635</v>
      </c>
      <c r="CIK37" s="29" t="s">
        <v>635</v>
      </c>
      <c r="CIL37" s="29" t="s">
        <v>635</v>
      </c>
      <c r="CIM37" s="29" t="s">
        <v>635</v>
      </c>
      <c r="CIN37" s="29" t="s">
        <v>635</v>
      </c>
      <c r="CIO37" s="29" t="s">
        <v>635</v>
      </c>
      <c r="CIP37" s="29" t="s">
        <v>635</v>
      </c>
      <c r="CIQ37" s="29" t="s">
        <v>635</v>
      </c>
      <c r="CIR37" s="29" t="s">
        <v>635</v>
      </c>
      <c r="CIS37" s="29" t="s">
        <v>635</v>
      </c>
      <c r="CIT37" s="29" t="s">
        <v>635</v>
      </c>
      <c r="CIU37" s="29" t="s">
        <v>635</v>
      </c>
      <c r="CIV37" s="29" t="s">
        <v>635</v>
      </c>
      <c r="CIW37" s="29" t="s">
        <v>635</v>
      </c>
      <c r="CIX37" s="29" t="s">
        <v>635</v>
      </c>
      <c r="CIY37" s="29" t="s">
        <v>635</v>
      </c>
      <c r="CIZ37" s="29" t="s">
        <v>635</v>
      </c>
      <c r="CJA37" s="29" t="s">
        <v>635</v>
      </c>
      <c r="CJB37" s="29" t="s">
        <v>635</v>
      </c>
      <c r="CJC37" s="29" t="s">
        <v>635</v>
      </c>
      <c r="CJD37" s="29" t="s">
        <v>635</v>
      </c>
      <c r="CJE37" s="29" t="s">
        <v>635</v>
      </c>
      <c r="CJF37" s="29" t="s">
        <v>635</v>
      </c>
      <c r="CJG37" s="29" t="s">
        <v>635</v>
      </c>
      <c r="CJH37" s="29" t="s">
        <v>635</v>
      </c>
      <c r="CJI37" s="29" t="s">
        <v>635</v>
      </c>
      <c r="CJJ37" s="29" t="s">
        <v>635</v>
      </c>
      <c r="CJK37" s="29" t="s">
        <v>635</v>
      </c>
      <c r="CJL37" s="29" t="s">
        <v>635</v>
      </c>
      <c r="CJM37" s="29" t="s">
        <v>635</v>
      </c>
      <c r="CJN37" s="29" t="s">
        <v>635</v>
      </c>
      <c r="CJO37" s="29" t="s">
        <v>635</v>
      </c>
      <c r="CJP37" s="29" t="s">
        <v>635</v>
      </c>
      <c r="CJQ37" s="29" t="s">
        <v>635</v>
      </c>
      <c r="CJR37" s="29" t="s">
        <v>635</v>
      </c>
      <c r="CJS37" s="29" t="s">
        <v>635</v>
      </c>
      <c r="CJT37" s="29" t="s">
        <v>635</v>
      </c>
      <c r="CJU37" s="29" t="s">
        <v>635</v>
      </c>
      <c r="CJV37" s="29" t="s">
        <v>635</v>
      </c>
      <c r="CJW37" s="29" t="s">
        <v>635</v>
      </c>
      <c r="CJX37" s="29" t="s">
        <v>635</v>
      </c>
      <c r="CJY37" s="29" t="s">
        <v>635</v>
      </c>
      <c r="CJZ37" s="29" t="s">
        <v>635</v>
      </c>
      <c r="CKA37" s="29" t="s">
        <v>635</v>
      </c>
      <c r="CKB37" s="29" t="s">
        <v>635</v>
      </c>
      <c r="CKC37" s="29" t="s">
        <v>635</v>
      </c>
      <c r="CKD37" s="29" t="s">
        <v>635</v>
      </c>
      <c r="CKE37" s="29" t="s">
        <v>635</v>
      </c>
      <c r="CKF37" s="29" t="s">
        <v>635</v>
      </c>
      <c r="CKG37" s="29" t="s">
        <v>635</v>
      </c>
      <c r="CKH37" s="29" t="s">
        <v>635</v>
      </c>
      <c r="CKI37" s="29" t="s">
        <v>635</v>
      </c>
      <c r="CKJ37" s="29" t="s">
        <v>635</v>
      </c>
      <c r="CKK37" s="29" t="s">
        <v>635</v>
      </c>
      <c r="CKL37" s="29" t="s">
        <v>635</v>
      </c>
      <c r="CKM37" s="29" t="s">
        <v>635</v>
      </c>
      <c r="CKN37" s="29" t="s">
        <v>635</v>
      </c>
      <c r="CKO37" s="29" t="s">
        <v>635</v>
      </c>
      <c r="CKP37" s="29" t="s">
        <v>635</v>
      </c>
      <c r="CKQ37" s="29" t="s">
        <v>635</v>
      </c>
      <c r="CKR37" s="29" t="s">
        <v>635</v>
      </c>
      <c r="CKS37" s="29" t="s">
        <v>635</v>
      </c>
      <c r="CKT37" s="29" t="s">
        <v>635</v>
      </c>
      <c r="CKU37" s="29" t="s">
        <v>635</v>
      </c>
      <c r="CKV37" s="29" t="s">
        <v>635</v>
      </c>
      <c r="CKW37" s="29" t="s">
        <v>635</v>
      </c>
      <c r="CKX37" s="29" t="s">
        <v>635</v>
      </c>
      <c r="CKY37" s="29" t="s">
        <v>635</v>
      </c>
      <c r="CKZ37" s="29" t="s">
        <v>635</v>
      </c>
      <c r="CLA37" s="29" t="s">
        <v>635</v>
      </c>
      <c r="CLB37" s="29" t="s">
        <v>635</v>
      </c>
      <c r="CLC37" s="29" t="s">
        <v>635</v>
      </c>
      <c r="CLD37" s="29" t="s">
        <v>635</v>
      </c>
      <c r="CLE37" s="29" t="s">
        <v>635</v>
      </c>
      <c r="CLF37" s="29" t="s">
        <v>635</v>
      </c>
      <c r="CLG37" s="29" t="s">
        <v>635</v>
      </c>
      <c r="CLH37" s="29" t="s">
        <v>635</v>
      </c>
      <c r="CLI37" s="29" t="s">
        <v>635</v>
      </c>
      <c r="CLJ37" s="29" t="s">
        <v>635</v>
      </c>
      <c r="CLK37" s="29" t="s">
        <v>635</v>
      </c>
      <c r="CLL37" s="29" t="s">
        <v>635</v>
      </c>
      <c r="CLM37" s="29" t="s">
        <v>635</v>
      </c>
      <c r="CLN37" s="29" t="s">
        <v>635</v>
      </c>
      <c r="CLO37" s="29" t="s">
        <v>635</v>
      </c>
      <c r="CLP37" s="29" t="s">
        <v>635</v>
      </c>
      <c r="CLQ37" s="29" t="s">
        <v>635</v>
      </c>
      <c r="CLR37" s="29" t="s">
        <v>635</v>
      </c>
      <c r="CLS37" s="29" t="s">
        <v>635</v>
      </c>
      <c r="CLT37" s="29" t="s">
        <v>635</v>
      </c>
      <c r="CLU37" s="29" t="s">
        <v>635</v>
      </c>
      <c r="CLV37" s="29" t="s">
        <v>635</v>
      </c>
      <c r="CLW37" s="29" t="s">
        <v>635</v>
      </c>
      <c r="CLX37" s="29" t="s">
        <v>635</v>
      </c>
      <c r="CLY37" s="29" t="s">
        <v>635</v>
      </c>
      <c r="CLZ37" s="29" t="s">
        <v>635</v>
      </c>
      <c r="CMA37" s="29" t="s">
        <v>635</v>
      </c>
      <c r="CMB37" s="29" t="s">
        <v>635</v>
      </c>
      <c r="CMC37" s="29" t="s">
        <v>635</v>
      </c>
      <c r="CMD37" s="29" t="s">
        <v>635</v>
      </c>
      <c r="CME37" s="29" t="s">
        <v>635</v>
      </c>
      <c r="CMF37" s="29" t="s">
        <v>635</v>
      </c>
      <c r="CMG37" s="29" t="s">
        <v>635</v>
      </c>
      <c r="CMH37" s="29" t="s">
        <v>635</v>
      </c>
      <c r="CMI37" s="29" t="s">
        <v>635</v>
      </c>
      <c r="CMJ37" s="29" t="s">
        <v>635</v>
      </c>
      <c r="CMK37" s="29" t="s">
        <v>635</v>
      </c>
      <c r="CML37" s="29" t="s">
        <v>635</v>
      </c>
      <c r="CMM37" s="29" t="s">
        <v>635</v>
      </c>
      <c r="CMN37" s="29" t="s">
        <v>635</v>
      </c>
      <c r="CMO37" s="29" t="s">
        <v>635</v>
      </c>
      <c r="CMP37" s="29" t="s">
        <v>635</v>
      </c>
      <c r="CMQ37" s="29" t="s">
        <v>635</v>
      </c>
      <c r="CMR37" s="29" t="s">
        <v>635</v>
      </c>
      <c r="CMS37" s="29" t="s">
        <v>635</v>
      </c>
      <c r="CMT37" s="29" t="s">
        <v>635</v>
      </c>
      <c r="CMU37" s="29" t="s">
        <v>635</v>
      </c>
      <c r="CMV37" s="29" t="s">
        <v>635</v>
      </c>
      <c r="CMW37" s="29" t="s">
        <v>635</v>
      </c>
      <c r="CMX37" s="29" t="s">
        <v>635</v>
      </c>
      <c r="CMY37" s="29" t="s">
        <v>635</v>
      </c>
      <c r="CMZ37" s="29" t="s">
        <v>635</v>
      </c>
      <c r="CNA37" s="29" t="s">
        <v>635</v>
      </c>
      <c r="CNB37" s="29" t="s">
        <v>635</v>
      </c>
      <c r="CNC37" s="29" t="s">
        <v>635</v>
      </c>
      <c r="CND37" s="29" t="s">
        <v>635</v>
      </c>
      <c r="CNE37" s="29" t="s">
        <v>635</v>
      </c>
      <c r="CNF37" s="29" t="s">
        <v>635</v>
      </c>
      <c r="CNG37" s="29" t="s">
        <v>635</v>
      </c>
      <c r="CNH37" s="29" t="s">
        <v>635</v>
      </c>
      <c r="CNI37" s="29" t="s">
        <v>635</v>
      </c>
      <c r="CNJ37" s="29" t="s">
        <v>635</v>
      </c>
      <c r="CNK37" s="29" t="s">
        <v>635</v>
      </c>
      <c r="CNL37" s="29" t="s">
        <v>635</v>
      </c>
      <c r="CNM37" s="29" t="s">
        <v>635</v>
      </c>
      <c r="CNN37" s="29" t="s">
        <v>635</v>
      </c>
      <c r="CNO37" s="29" t="s">
        <v>635</v>
      </c>
      <c r="CNP37" s="29" t="s">
        <v>635</v>
      </c>
      <c r="CNQ37" s="29" t="s">
        <v>635</v>
      </c>
      <c r="CNR37" s="29" t="s">
        <v>635</v>
      </c>
      <c r="CNS37" s="29" t="s">
        <v>635</v>
      </c>
      <c r="CNT37" s="29" t="s">
        <v>635</v>
      </c>
      <c r="CNU37" s="29" t="s">
        <v>635</v>
      </c>
      <c r="CNV37" s="29" t="s">
        <v>635</v>
      </c>
      <c r="CNW37" s="29" t="s">
        <v>635</v>
      </c>
      <c r="CNX37" s="29" t="s">
        <v>635</v>
      </c>
      <c r="CNY37" s="29" t="s">
        <v>635</v>
      </c>
      <c r="CNZ37" s="29" t="s">
        <v>635</v>
      </c>
      <c r="COA37" s="29" t="s">
        <v>635</v>
      </c>
      <c r="COB37" s="29" t="s">
        <v>635</v>
      </c>
      <c r="COC37" s="29" t="s">
        <v>635</v>
      </c>
      <c r="COD37" s="29" t="s">
        <v>635</v>
      </c>
      <c r="COE37" s="29" t="s">
        <v>635</v>
      </c>
      <c r="COF37" s="29" t="s">
        <v>635</v>
      </c>
      <c r="COG37" s="29" t="s">
        <v>635</v>
      </c>
      <c r="COH37" s="29" t="s">
        <v>635</v>
      </c>
      <c r="COI37" s="29" t="s">
        <v>635</v>
      </c>
      <c r="COJ37" s="29" t="s">
        <v>635</v>
      </c>
      <c r="COK37" s="29" t="s">
        <v>635</v>
      </c>
      <c r="COL37" s="29" t="s">
        <v>635</v>
      </c>
      <c r="COM37" s="29" t="s">
        <v>635</v>
      </c>
      <c r="CON37" s="29" t="s">
        <v>635</v>
      </c>
      <c r="COO37" s="29" t="s">
        <v>635</v>
      </c>
      <c r="COP37" s="29" t="s">
        <v>635</v>
      </c>
      <c r="COQ37" s="29" t="s">
        <v>635</v>
      </c>
      <c r="COR37" s="29" t="s">
        <v>635</v>
      </c>
      <c r="COS37" s="29" t="s">
        <v>635</v>
      </c>
      <c r="COT37" s="29" t="s">
        <v>635</v>
      </c>
      <c r="COU37" s="29" t="s">
        <v>635</v>
      </c>
      <c r="COV37" s="29" t="s">
        <v>635</v>
      </c>
      <c r="COW37" s="29" t="s">
        <v>635</v>
      </c>
      <c r="COX37" s="29" t="s">
        <v>635</v>
      </c>
      <c r="COY37" s="29" t="s">
        <v>635</v>
      </c>
      <c r="COZ37" s="29" t="s">
        <v>635</v>
      </c>
      <c r="CPA37" s="29" t="s">
        <v>635</v>
      </c>
      <c r="CPB37" s="29" t="s">
        <v>635</v>
      </c>
      <c r="CPC37" s="29" t="s">
        <v>635</v>
      </c>
      <c r="CPD37" s="29" t="s">
        <v>635</v>
      </c>
      <c r="CPE37" s="29" t="s">
        <v>635</v>
      </c>
      <c r="CPF37" s="29" t="s">
        <v>635</v>
      </c>
      <c r="CPG37" s="29" t="s">
        <v>635</v>
      </c>
      <c r="CPH37" s="29" t="s">
        <v>635</v>
      </c>
      <c r="CPI37" s="29" t="s">
        <v>635</v>
      </c>
      <c r="CPJ37" s="29" t="s">
        <v>635</v>
      </c>
      <c r="CPK37" s="29" t="s">
        <v>635</v>
      </c>
      <c r="CPL37" s="29" t="s">
        <v>635</v>
      </c>
      <c r="CPM37" s="29" t="s">
        <v>635</v>
      </c>
      <c r="CPN37" s="29" t="s">
        <v>635</v>
      </c>
      <c r="CPO37" s="29" t="s">
        <v>635</v>
      </c>
      <c r="CPP37" s="29" t="s">
        <v>635</v>
      </c>
      <c r="CPQ37" s="29" t="s">
        <v>635</v>
      </c>
      <c r="CPR37" s="29" t="s">
        <v>635</v>
      </c>
      <c r="CPS37" s="29" t="s">
        <v>635</v>
      </c>
      <c r="CPT37" s="29" t="s">
        <v>635</v>
      </c>
      <c r="CPU37" s="29" t="s">
        <v>635</v>
      </c>
      <c r="CPV37" s="29" t="s">
        <v>635</v>
      </c>
      <c r="CPW37" s="29" t="s">
        <v>635</v>
      </c>
      <c r="CPX37" s="29" t="s">
        <v>635</v>
      </c>
      <c r="CPY37" s="29" t="s">
        <v>635</v>
      </c>
      <c r="CPZ37" s="29" t="s">
        <v>635</v>
      </c>
      <c r="CQA37" s="29" t="s">
        <v>635</v>
      </c>
      <c r="CQB37" s="29" t="s">
        <v>635</v>
      </c>
      <c r="CQC37" s="29" t="s">
        <v>635</v>
      </c>
      <c r="CQD37" s="29" t="s">
        <v>635</v>
      </c>
      <c r="CQE37" s="29" t="s">
        <v>635</v>
      </c>
      <c r="CQF37" s="29" t="s">
        <v>635</v>
      </c>
      <c r="CQG37" s="29" t="s">
        <v>635</v>
      </c>
      <c r="CQH37" s="29" t="s">
        <v>635</v>
      </c>
      <c r="CQI37" s="29" t="s">
        <v>635</v>
      </c>
      <c r="CQJ37" s="29" t="s">
        <v>635</v>
      </c>
      <c r="CQK37" s="29" t="s">
        <v>635</v>
      </c>
      <c r="CQL37" s="29" t="s">
        <v>635</v>
      </c>
      <c r="CQM37" s="29" t="s">
        <v>635</v>
      </c>
      <c r="CQN37" s="29" t="s">
        <v>635</v>
      </c>
      <c r="CQO37" s="29" t="s">
        <v>635</v>
      </c>
      <c r="CQP37" s="29" t="s">
        <v>635</v>
      </c>
      <c r="CQQ37" s="29" t="s">
        <v>635</v>
      </c>
      <c r="CQR37" s="29" t="s">
        <v>635</v>
      </c>
      <c r="CQS37" s="29" t="s">
        <v>635</v>
      </c>
      <c r="CQT37" s="29" t="s">
        <v>635</v>
      </c>
      <c r="CQU37" s="29" t="s">
        <v>635</v>
      </c>
      <c r="CQV37" s="29" t="s">
        <v>635</v>
      </c>
      <c r="CQW37" s="29" t="s">
        <v>635</v>
      </c>
      <c r="CQX37" s="29" t="s">
        <v>635</v>
      </c>
      <c r="CQY37" s="29" t="s">
        <v>635</v>
      </c>
      <c r="CQZ37" s="29" t="s">
        <v>635</v>
      </c>
      <c r="CRA37" s="29" t="s">
        <v>635</v>
      </c>
      <c r="CRB37" s="29" t="s">
        <v>635</v>
      </c>
      <c r="CRC37" s="29" t="s">
        <v>635</v>
      </c>
      <c r="CRD37" s="29" t="s">
        <v>635</v>
      </c>
      <c r="CRE37" s="29" t="s">
        <v>635</v>
      </c>
      <c r="CRF37" s="29" t="s">
        <v>635</v>
      </c>
      <c r="CRG37" s="29" t="s">
        <v>635</v>
      </c>
      <c r="CRH37" s="29" t="s">
        <v>635</v>
      </c>
      <c r="CRI37" s="29" t="s">
        <v>635</v>
      </c>
      <c r="CRJ37" s="29" t="s">
        <v>635</v>
      </c>
      <c r="CRK37" s="29" t="s">
        <v>635</v>
      </c>
      <c r="CRL37" s="29" t="s">
        <v>635</v>
      </c>
      <c r="CRM37" s="29" t="s">
        <v>635</v>
      </c>
      <c r="CRN37" s="29" t="s">
        <v>635</v>
      </c>
      <c r="CRO37" s="29" t="s">
        <v>635</v>
      </c>
      <c r="CRP37" s="29" t="s">
        <v>635</v>
      </c>
      <c r="CRQ37" s="29" t="s">
        <v>635</v>
      </c>
      <c r="CRR37" s="29" t="s">
        <v>635</v>
      </c>
      <c r="CRS37" s="29" t="s">
        <v>635</v>
      </c>
      <c r="CRT37" s="29" t="s">
        <v>635</v>
      </c>
      <c r="CRU37" s="29" t="s">
        <v>635</v>
      </c>
      <c r="CRV37" s="29" t="s">
        <v>635</v>
      </c>
      <c r="CRW37" s="29" t="s">
        <v>635</v>
      </c>
      <c r="CRX37" s="29" t="s">
        <v>635</v>
      </c>
      <c r="CRY37" s="29" t="s">
        <v>635</v>
      </c>
      <c r="CRZ37" s="29" t="s">
        <v>635</v>
      </c>
      <c r="CSA37" s="29" t="s">
        <v>635</v>
      </c>
      <c r="CSB37" s="29" t="s">
        <v>635</v>
      </c>
      <c r="CSC37" s="29" t="s">
        <v>635</v>
      </c>
      <c r="CSD37" s="29" t="s">
        <v>635</v>
      </c>
      <c r="CSE37" s="29" t="s">
        <v>635</v>
      </c>
      <c r="CSF37" s="29" t="s">
        <v>635</v>
      </c>
      <c r="CSG37" s="29" t="s">
        <v>635</v>
      </c>
      <c r="CSH37" s="29" t="s">
        <v>635</v>
      </c>
      <c r="CSI37" s="29" t="s">
        <v>635</v>
      </c>
      <c r="CSJ37" s="29" t="s">
        <v>635</v>
      </c>
      <c r="CSK37" s="29" t="s">
        <v>635</v>
      </c>
      <c r="CSL37" s="29" t="s">
        <v>635</v>
      </c>
      <c r="CSM37" s="29" t="s">
        <v>635</v>
      </c>
      <c r="CSN37" s="29" t="s">
        <v>635</v>
      </c>
      <c r="CSO37" s="29" t="s">
        <v>635</v>
      </c>
      <c r="CSP37" s="29" t="s">
        <v>635</v>
      </c>
      <c r="CSQ37" s="29" t="s">
        <v>635</v>
      </c>
      <c r="CSR37" s="29" t="s">
        <v>635</v>
      </c>
      <c r="CSS37" s="29" t="s">
        <v>635</v>
      </c>
      <c r="CST37" s="29" t="s">
        <v>635</v>
      </c>
      <c r="CSU37" s="29" t="s">
        <v>635</v>
      </c>
      <c r="CSV37" s="29" t="s">
        <v>635</v>
      </c>
      <c r="CSW37" s="29" t="s">
        <v>635</v>
      </c>
      <c r="CSX37" s="29" t="s">
        <v>635</v>
      </c>
      <c r="CSY37" s="29" t="s">
        <v>635</v>
      </c>
      <c r="CSZ37" s="29" t="s">
        <v>635</v>
      </c>
      <c r="CTA37" s="29" t="s">
        <v>635</v>
      </c>
      <c r="CTB37" s="29" t="s">
        <v>635</v>
      </c>
      <c r="CTC37" s="29" t="s">
        <v>635</v>
      </c>
      <c r="CTD37" s="29" t="s">
        <v>635</v>
      </c>
      <c r="CTE37" s="29" t="s">
        <v>635</v>
      </c>
      <c r="CTF37" s="29" t="s">
        <v>635</v>
      </c>
      <c r="CTG37" s="29" t="s">
        <v>635</v>
      </c>
      <c r="CTH37" s="29" t="s">
        <v>635</v>
      </c>
      <c r="CTI37" s="29" t="s">
        <v>635</v>
      </c>
      <c r="CTJ37" s="29" t="s">
        <v>635</v>
      </c>
      <c r="CTK37" s="29" t="s">
        <v>635</v>
      </c>
      <c r="CTL37" s="29" t="s">
        <v>635</v>
      </c>
      <c r="CTM37" s="29" t="s">
        <v>635</v>
      </c>
      <c r="CTN37" s="29" t="s">
        <v>635</v>
      </c>
      <c r="CTO37" s="29" t="s">
        <v>635</v>
      </c>
      <c r="CTP37" s="29" t="s">
        <v>635</v>
      </c>
      <c r="CTQ37" s="29" t="s">
        <v>635</v>
      </c>
      <c r="CTR37" s="29" t="s">
        <v>635</v>
      </c>
      <c r="CTS37" s="29" t="s">
        <v>635</v>
      </c>
      <c r="CTT37" s="29" t="s">
        <v>635</v>
      </c>
      <c r="CTU37" s="29" t="s">
        <v>635</v>
      </c>
      <c r="CTV37" s="29" t="s">
        <v>635</v>
      </c>
      <c r="CTW37" s="29" t="s">
        <v>635</v>
      </c>
      <c r="CTX37" s="29" t="s">
        <v>635</v>
      </c>
      <c r="CTY37" s="29" t="s">
        <v>635</v>
      </c>
      <c r="CTZ37" s="29" t="s">
        <v>635</v>
      </c>
      <c r="CUA37" s="29" t="s">
        <v>635</v>
      </c>
      <c r="CUB37" s="29" t="s">
        <v>635</v>
      </c>
      <c r="CUC37" s="29" t="s">
        <v>635</v>
      </c>
      <c r="CUD37" s="29" t="s">
        <v>635</v>
      </c>
      <c r="CUE37" s="29" t="s">
        <v>635</v>
      </c>
      <c r="CUF37" s="29" t="s">
        <v>635</v>
      </c>
      <c r="CUG37" s="29" t="s">
        <v>635</v>
      </c>
      <c r="CUH37" s="29" t="s">
        <v>635</v>
      </c>
      <c r="CUI37" s="29" t="s">
        <v>635</v>
      </c>
      <c r="CUJ37" s="29" t="s">
        <v>635</v>
      </c>
      <c r="CUK37" s="29" t="s">
        <v>635</v>
      </c>
      <c r="CUL37" s="29" t="s">
        <v>635</v>
      </c>
      <c r="CUM37" s="29" t="s">
        <v>635</v>
      </c>
      <c r="CUN37" s="29" t="s">
        <v>635</v>
      </c>
      <c r="CUO37" s="29" t="s">
        <v>635</v>
      </c>
      <c r="CUP37" s="29" t="s">
        <v>635</v>
      </c>
      <c r="CUQ37" s="29" t="s">
        <v>635</v>
      </c>
      <c r="CUR37" s="29" t="s">
        <v>635</v>
      </c>
      <c r="CUS37" s="29" t="s">
        <v>635</v>
      </c>
      <c r="CUT37" s="29" t="s">
        <v>635</v>
      </c>
      <c r="CUU37" s="29" t="s">
        <v>635</v>
      </c>
      <c r="CUV37" s="29" t="s">
        <v>635</v>
      </c>
      <c r="CUW37" s="29" t="s">
        <v>635</v>
      </c>
      <c r="CUX37" s="29" t="s">
        <v>635</v>
      </c>
      <c r="CUY37" s="29" t="s">
        <v>635</v>
      </c>
      <c r="CUZ37" s="29" t="s">
        <v>635</v>
      </c>
      <c r="CVA37" s="29" t="s">
        <v>635</v>
      </c>
      <c r="CVB37" s="29" t="s">
        <v>635</v>
      </c>
      <c r="CVC37" s="29" t="s">
        <v>635</v>
      </c>
      <c r="CVD37" s="29" t="s">
        <v>635</v>
      </c>
      <c r="CVE37" s="29" t="s">
        <v>635</v>
      </c>
      <c r="CVF37" s="29" t="s">
        <v>635</v>
      </c>
      <c r="CVG37" s="29" t="s">
        <v>635</v>
      </c>
      <c r="CVH37" s="29" t="s">
        <v>635</v>
      </c>
      <c r="CVI37" s="29" t="s">
        <v>635</v>
      </c>
      <c r="CVJ37" s="29" t="s">
        <v>635</v>
      </c>
      <c r="CVK37" s="29" t="s">
        <v>635</v>
      </c>
      <c r="CVL37" s="29" t="s">
        <v>635</v>
      </c>
      <c r="CVM37" s="29" t="s">
        <v>635</v>
      </c>
      <c r="CVN37" s="29" t="s">
        <v>635</v>
      </c>
      <c r="CVO37" s="29" t="s">
        <v>635</v>
      </c>
      <c r="CVP37" s="29" t="s">
        <v>635</v>
      </c>
      <c r="CVQ37" s="29" t="s">
        <v>635</v>
      </c>
      <c r="CVR37" s="29" t="s">
        <v>635</v>
      </c>
      <c r="CVS37" s="29" t="s">
        <v>635</v>
      </c>
      <c r="CVT37" s="29" t="s">
        <v>635</v>
      </c>
      <c r="CVU37" s="29" t="s">
        <v>635</v>
      </c>
      <c r="CVV37" s="29" t="s">
        <v>635</v>
      </c>
      <c r="CVW37" s="29" t="s">
        <v>635</v>
      </c>
      <c r="CVX37" s="29" t="s">
        <v>635</v>
      </c>
      <c r="CVY37" s="29" t="s">
        <v>635</v>
      </c>
      <c r="CVZ37" s="29" t="s">
        <v>635</v>
      </c>
      <c r="CWA37" s="29" t="s">
        <v>635</v>
      </c>
      <c r="CWB37" s="29" t="s">
        <v>635</v>
      </c>
      <c r="CWC37" s="29" t="s">
        <v>635</v>
      </c>
      <c r="CWD37" s="29" t="s">
        <v>635</v>
      </c>
      <c r="CWE37" s="29" t="s">
        <v>635</v>
      </c>
      <c r="CWF37" s="29" t="s">
        <v>635</v>
      </c>
      <c r="CWG37" s="29" t="s">
        <v>635</v>
      </c>
      <c r="CWH37" s="29" t="s">
        <v>635</v>
      </c>
      <c r="CWI37" s="29" t="s">
        <v>635</v>
      </c>
      <c r="CWJ37" s="29" t="s">
        <v>635</v>
      </c>
      <c r="CWK37" s="29" t="s">
        <v>635</v>
      </c>
      <c r="CWL37" s="29" t="s">
        <v>635</v>
      </c>
      <c r="CWM37" s="29" t="s">
        <v>635</v>
      </c>
      <c r="CWN37" s="29" t="s">
        <v>635</v>
      </c>
      <c r="CWO37" s="29" t="s">
        <v>635</v>
      </c>
      <c r="CWP37" s="29" t="s">
        <v>635</v>
      </c>
      <c r="CWQ37" s="29" t="s">
        <v>635</v>
      </c>
      <c r="CWR37" s="29" t="s">
        <v>635</v>
      </c>
      <c r="CWS37" s="29" t="s">
        <v>635</v>
      </c>
      <c r="CWT37" s="29" t="s">
        <v>635</v>
      </c>
      <c r="CWU37" s="29" t="s">
        <v>635</v>
      </c>
      <c r="CWV37" s="29" t="s">
        <v>635</v>
      </c>
      <c r="CWW37" s="29" t="s">
        <v>635</v>
      </c>
      <c r="CWX37" s="29" t="s">
        <v>635</v>
      </c>
      <c r="CWY37" s="29" t="s">
        <v>635</v>
      </c>
      <c r="CWZ37" s="29" t="s">
        <v>635</v>
      </c>
      <c r="CXA37" s="29" t="s">
        <v>635</v>
      </c>
      <c r="CXB37" s="29" t="s">
        <v>635</v>
      </c>
      <c r="CXC37" s="29" t="s">
        <v>635</v>
      </c>
      <c r="CXD37" s="29" t="s">
        <v>635</v>
      </c>
      <c r="CXE37" s="29" t="s">
        <v>635</v>
      </c>
      <c r="CXF37" s="29" t="s">
        <v>635</v>
      </c>
      <c r="CXG37" s="29" t="s">
        <v>635</v>
      </c>
      <c r="CXH37" s="29" t="s">
        <v>635</v>
      </c>
      <c r="CXI37" s="29" t="s">
        <v>635</v>
      </c>
      <c r="CXJ37" s="29" t="s">
        <v>635</v>
      </c>
      <c r="CXK37" s="29" t="s">
        <v>635</v>
      </c>
      <c r="CXL37" s="29" t="s">
        <v>635</v>
      </c>
      <c r="CXM37" s="29" t="s">
        <v>635</v>
      </c>
      <c r="CXN37" s="29" t="s">
        <v>635</v>
      </c>
      <c r="CXO37" s="29" t="s">
        <v>635</v>
      </c>
      <c r="CXP37" s="29" t="s">
        <v>635</v>
      </c>
      <c r="CXQ37" s="29" t="s">
        <v>635</v>
      </c>
      <c r="CXR37" s="29" t="s">
        <v>635</v>
      </c>
      <c r="CXS37" s="29" t="s">
        <v>635</v>
      </c>
      <c r="CXT37" s="29" t="s">
        <v>635</v>
      </c>
      <c r="CXU37" s="29" t="s">
        <v>635</v>
      </c>
      <c r="CXV37" s="29" t="s">
        <v>635</v>
      </c>
      <c r="CXW37" s="29" t="s">
        <v>635</v>
      </c>
      <c r="CXX37" s="29" t="s">
        <v>635</v>
      </c>
      <c r="CXY37" s="29" t="s">
        <v>635</v>
      </c>
      <c r="CXZ37" s="29" t="s">
        <v>635</v>
      </c>
      <c r="CYA37" s="29" t="s">
        <v>635</v>
      </c>
      <c r="CYB37" s="29" t="s">
        <v>635</v>
      </c>
      <c r="CYC37" s="29" t="s">
        <v>635</v>
      </c>
      <c r="CYD37" s="29" t="s">
        <v>635</v>
      </c>
      <c r="CYE37" s="29" t="s">
        <v>635</v>
      </c>
      <c r="CYF37" s="29" t="s">
        <v>635</v>
      </c>
      <c r="CYG37" s="29" t="s">
        <v>635</v>
      </c>
      <c r="CYH37" s="29" t="s">
        <v>635</v>
      </c>
      <c r="CYI37" s="29" t="s">
        <v>635</v>
      </c>
      <c r="CYJ37" s="29" t="s">
        <v>635</v>
      </c>
      <c r="CYK37" s="29" t="s">
        <v>635</v>
      </c>
      <c r="CYL37" s="29" t="s">
        <v>635</v>
      </c>
      <c r="CYM37" s="29" t="s">
        <v>635</v>
      </c>
      <c r="CYN37" s="29" t="s">
        <v>635</v>
      </c>
      <c r="CYO37" s="29" t="s">
        <v>635</v>
      </c>
      <c r="CYP37" s="29" t="s">
        <v>635</v>
      </c>
      <c r="CYQ37" s="29" t="s">
        <v>635</v>
      </c>
      <c r="CYR37" s="29" t="s">
        <v>635</v>
      </c>
      <c r="CYS37" s="29" t="s">
        <v>635</v>
      </c>
      <c r="CYT37" s="29" t="s">
        <v>635</v>
      </c>
      <c r="CYU37" s="29" t="s">
        <v>635</v>
      </c>
      <c r="CYV37" s="29" t="s">
        <v>635</v>
      </c>
      <c r="CYW37" s="29" t="s">
        <v>635</v>
      </c>
      <c r="CYX37" s="29" t="s">
        <v>635</v>
      </c>
      <c r="CYY37" s="29" t="s">
        <v>635</v>
      </c>
      <c r="CYZ37" s="29" t="s">
        <v>635</v>
      </c>
      <c r="CZA37" s="29" t="s">
        <v>635</v>
      </c>
      <c r="CZB37" s="29" t="s">
        <v>635</v>
      </c>
      <c r="CZC37" s="29" t="s">
        <v>635</v>
      </c>
      <c r="CZD37" s="29" t="s">
        <v>635</v>
      </c>
      <c r="CZE37" s="29" t="s">
        <v>635</v>
      </c>
      <c r="CZF37" s="29" t="s">
        <v>635</v>
      </c>
      <c r="CZG37" s="29" t="s">
        <v>635</v>
      </c>
      <c r="CZH37" s="29" t="s">
        <v>635</v>
      </c>
      <c r="CZI37" s="29" t="s">
        <v>635</v>
      </c>
      <c r="CZJ37" s="29" t="s">
        <v>635</v>
      </c>
      <c r="CZK37" s="29" t="s">
        <v>635</v>
      </c>
      <c r="CZL37" s="29" t="s">
        <v>635</v>
      </c>
      <c r="CZM37" s="29" t="s">
        <v>635</v>
      </c>
      <c r="CZN37" s="29" t="s">
        <v>635</v>
      </c>
      <c r="CZO37" s="29" t="s">
        <v>635</v>
      </c>
      <c r="CZP37" s="29" t="s">
        <v>635</v>
      </c>
      <c r="CZQ37" s="29" t="s">
        <v>635</v>
      </c>
      <c r="CZR37" s="29" t="s">
        <v>635</v>
      </c>
      <c r="CZS37" s="29" t="s">
        <v>635</v>
      </c>
      <c r="CZT37" s="29" t="s">
        <v>635</v>
      </c>
      <c r="CZU37" s="29" t="s">
        <v>635</v>
      </c>
      <c r="CZV37" s="29" t="s">
        <v>635</v>
      </c>
      <c r="CZW37" s="29" t="s">
        <v>635</v>
      </c>
      <c r="CZX37" s="29" t="s">
        <v>635</v>
      </c>
      <c r="CZY37" s="29" t="s">
        <v>635</v>
      </c>
      <c r="CZZ37" s="29" t="s">
        <v>635</v>
      </c>
      <c r="DAA37" s="29" t="s">
        <v>635</v>
      </c>
      <c r="DAB37" s="29" t="s">
        <v>635</v>
      </c>
      <c r="DAC37" s="29" t="s">
        <v>635</v>
      </c>
      <c r="DAD37" s="29" t="s">
        <v>635</v>
      </c>
      <c r="DAE37" s="29" t="s">
        <v>635</v>
      </c>
      <c r="DAF37" s="29" t="s">
        <v>635</v>
      </c>
      <c r="DAG37" s="29" t="s">
        <v>635</v>
      </c>
      <c r="DAH37" s="29" t="s">
        <v>635</v>
      </c>
      <c r="DAI37" s="29" t="s">
        <v>635</v>
      </c>
      <c r="DAJ37" s="29" t="s">
        <v>635</v>
      </c>
      <c r="DAK37" s="29" t="s">
        <v>635</v>
      </c>
      <c r="DAL37" s="29" t="s">
        <v>635</v>
      </c>
      <c r="DAM37" s="29" t="s">
        <v>635</v>
      </c>
      <c r="DAN37" s="29" t="s">
        <v>635</v>
      </c>
      <c r="DAO37" s="29" t="s">
        <v>635</v>
      </c>
      <c r="DAP37" s="29" t="s">
        <v>635</v>
      </c>
      <c r="DAQ37" s="29" t="s">
        <v>635</v>
      </c>
      <c r="DAR37" s="29" t="s">
        <v>635</v>
      </c>
      <c r="DAS37" s="29" t="s">
        <v>635</v>
      </c>
      <c r="DAT37" s="29" t="s">
        <v>635</v>
      </c>
      <c r="DAU37" s="29" t="s">
        <v>635</v>
      </c>
      <c r="DAV37" s="29" t="s">
        <v>635</v>
      </c>
      <c r="DAW37" s="29" t="s">
        <v>635</v>
      </c>
      <c r="DAX37" s="29" t="s">
        <v>635</v>
      </c>
      <c r="DAY37" s="29" t="s">
        <v>635</v>
      </c>
      <c r="DAZ37" s="29" t="s">
        <v>635</v>
      </c>
      <c r="DBA37" s="29" t="s">
        <v>635</v>
      </c>
      <c r="DBB37" s="29" t="s">
        <v>635</v>
      </c>
      <c r="DBC37" s="29" t="s">
        <v>635</v>
      </c>
      <c r="DBD37" s="29" t="s">
        <v>635</v>
      </c>
      <c r="DBE37" s="29" t="s">
        <v>635</v>
      </c>
      <c r="DBF37" s="29" t="s">
        <v>635</v>
      </c>
      <c r="DBG37" s="29" t="s">
        <v>635</v>
      </c>
      <c r="DBH37" s="29" t="s">
        <v>635</v>
      </c>
      <c r="DBI37" s="29" t="s">
        <v>635</v>
      </c>
      <c r="DBJ37" s="29" t="s">
        <v>635</v>
      </c>
      <c r="DBK37" s="29" t="s">
        <v>635</v>
      </c>
      <c r="DBL37" s="29" t="s">
        <v>635</v>
      </c>
      <c r="DBM37" s="29" t="s">
        <v>635</v>
      </c>
      <c r="DBN37" s="29" t="s">
        <v>635</v>
      </c>
      <c r="DBO37" s="29" t="s">
        <v>635</v>
      </c>
      <c r="DBP37" s="29" t="s">
        <v>635</v>
      </c>
      <c r="DBQ37" s="29" t="s">
        <v>635</v>
      </c>
      <c r="DBR37" s="29" t="s">
        <v>635</v>
      </c>
      <c r="DBS37" s="29" t="s">
        <v>635</v>
      </c>
      <c r="DBT37" s="29" t="s">
        <v>635</v>
      </c>
      <c r="DBU37" s="29" t="s">
        <v>635</v>
      </c>
      <c r="DBV37" s="29" t="s">
        <v>635</v>
      </c>
      <c r="DBW37" s="29" t="s">
        <v>635</v>
      </c>
      <c r="DBX37" s="29" t="s">
        <v>635</v>
      </c>
      <c r="DBY37" s="29" t="s">
        <v>635</v>
      </c>
      <c r="DBZ37" s="29" t="s">
        <v>635</v>
      </c>
      <c r="DCA37" s="29" t="s">
        <v>635</v>
      </c>
      <c r="DCB37" s="29" t="s">
        <v>635</v>
      </c>
      <c r="DCC37" s="29" t="s">
        <v>635</v>
      </c>
      <c r="DCD37" s="29" t="s">
        <v>635</v>
      </c>
      <c r="DCE37" s="29" t="s">
        <v>635</v>
      </c>
      <c r="DCF37" s="29" t="s">
        <v>635</v>
      </c>
      <c r="DCG37" s="29" t="s">
        <v>635</v>
      </c>
      <c r="DCH37" s="29" t="s">
        <v>635</v>
      </c>
      <c r="DCI37" s="29" t="s">
        <v>635</v>
      </c>
      <c r="DCJ37" s="29" t="s">
        <v>635</v>
      </c>
      <c r="DCK37" s="29" t="s">
        <v>635</v>
      </c>
      <c r="DCL37" s="29" t="s">
        <v>635</v>
      </c>
      <c r="DCM37" s="29" t="s">
        <v>635</v>
      </c>
      <c r="DCN37" s="29" t="s">
        <v>635</v>
      </c>
      <c r="DCO37" s="29" t="s">
        <v>635</v>
      </c>
      <c r="DCP37" s="29" t="s">
        <v>635</v>
      </c>
      <c r="DCQ37" s="29" t="s">
        <v>635</v>
      </c>
      <c r="DCR37" s="29" t="s">
        <v>635</v>
      </c>
      <c r="DCS37" s="29" t="s">
        <v>635</v>
      </c>
      <c r="DCT37" s="29" t="s">
        <v>635</v>
      </c>
      <c r="DCU37" s="29" t="s">
        <v>635</v>
      </c>
      <c r="DCV37" s="29" t="s">
        <v>635</v>
      </c>
      <c r="DCW37" s="29" t="s">
        <v>635</v>
      </c>
      <c r="DCX37" s="29" t="s">
        <v>635</v>
      </c>
      <c r="DCY37" s="29" t="s">
        <v>635</v>
      </c>
      <c r="DCZ37" s="29" t="s">
        <v>635</v>
      </c>
      <c r="DDA37" s="29" t="s">
        <v>635</v>
      </c>
      <c r="DDB37" s="29" t="s">
        <v>635</v>
      </c>
      <c r="DDC37" s="29" t="s">
        <v>635</v>
      </c>
      <c r="DDD37" s="29" t="s">
        <v>635</v>
      </c>
      <c r="DDE37" s="29" t="s">
        <v>635</v>
      </c>
      <c r="DDF37" s="29" t="s">
        <v>635</v>
      </c>
      <c r="DDG37" s="29" t="s">
        <v>635</v>
      </c>
      <c r="DDH37" s="29" t="s">
        <v>635</v>
      </c>
      <c r="DDI37" s="29" t="s">
        <v>635</v>
      </c>
      <c r="DDJ37" s="29" t="s">
        <v>635</v>
      </c>
      <c r="DDK37" s="29" t="s">
        <v>635</v>
      </c>
      <c r="DDL37" s="29" t="s">
        <v>635</v>
      </c>
      <c r="DDM37" s="29" t="s">
        <v>635</v>
      </c>
      <c r="DDN37" s="29" t="s">
        <v>635</v>
      </c>
      <c r="DDO37" s="29" t="s">
        <v>635</v>
      </c>
      <c r="DDP37" s="29" t="s">
        <v>635</v>
      </c>
      <c r="DDQ37" s="29" t="s">
        <v>635</v>
      </c>
      <c r="DDR37" s="29" t="s">
        <v>635</v>
      </c>
      <c r="DDS37" s="29" t="s">
        <v>635</v>
      </c>
      <c r="DDT37" s="29" t="s">
        <v>635</v>
      </c>
      <c r="DDU37" s="29" t="s">
        <v>635</v>
      </c>
      <c r="DDV37" s="29" t="s">
        <v>635</v>
      </c>
      <c r="DDW37" s="29" t="s">
        <v>635</v>
      </c>
      <c r="DDX37" s="29" t="s">
        <v>635</v>
      </c>
      <c r="DDY37" s="29" t="s">
        <v>635</v>
      </c>
      <c r="DDZ37" s="29" t="s">
        <v>635</v>
      </c>
      <c r="DEA37" s="29" t="s">
        <v>635</v>
      </c>
      <c r="DEB37" s="29" t="s">
        <v>635</v>
      </c>
      <c r="DEC37" s="29" t="s">
        <v>635</v>
      </c>
      <c r="DED37" s="29" t="s">
        <v>635</v>
      </c>
      <c r="DEE37" s="29" t="s">
        <v>635</v>
      </c>
      <c r="DEF37" s="29" t="s">
        <v>635</v>
      </c>
      <c r="DEG37" s="29" t="s">
        <v>635</v>
      </c>
      <c r="DEH37" s="29" t="s">
        <v>635</v>
      </c>
      <c r="DEI37" s="29" t="s">
        <v>635</v>
      </c>
      <c r="DEJ37" s="29" t="s">
        <v>635</v>
      </c>
      <c r="DEK37" s="29" t="s">
        <v>635</v>
      </c>
      <c r="DEL37" s="29" t="s">
        <v>635</v>
      </c>
      <c r="DEM37" s="29" t="s">
        <v>635</v>
      </c>
      <c r="DEN37" s="29" t="s">
        <v>635</v>
      </c>
      <c r="DEO37" s="29" t="s">
        <v>635</v>
      </c>
      <c r="DEP37" s="29" t="s">
        <v>635</v>
      </c>
      <c r="DEQ37" s="29" t="s">
        <v>635</v>
      </c>
      <c r="DER37" s="29" t="s">
        <v>635</v>
      </c>
      <c r="DES37" s="29" t="s">
        <v>635</v>
      </c>
      <c r="DET37" s="29" t="s">
        <v>635</v>
      </c>
      <c r="DEU37" s="29" t="s">
        <v>635</v>
      </c>
      <c r="DEV37" s="29" t="s">
        <v>635</v>
      </c>
      <c r="DEW37" s="29" t="s">
        <v>635</v>
      </c>
      <c r="DEX37" s="29" t="s">
        <v>635</v>
      </c>
      <c r="DEY37" s="29" t="s">
        <v>635</v>
      </c>
      <c r="DEZ37" s="29" t="s">
        <v>635</v>
      </c>
      <c r="DFA37" s="29" t="s">
        <v>635</v>
      </c>
      <c r="DFB37" s="29" t="s">
        <v>635</v>
      </c>
      <c r="DFC37" s="29" t="s">
        <v>635</v>
      </c>
      <c r="DFD37" s="29" t="s">
        <v>635</v>
      </c>
      <c r="DFE37" s="29" t="s">
        <v>635</v>
      </c>
      <c r="DFF37" s="29" t="s">
        <v>635</v>
      </c>
      <c r="DFG37" s="29" t="s">
        <v>635</v>
      </c>
      <c r="DFH37" s="29" t="s">
        <v>635</v>
      </c>
      <c r="DFI37" s="29" t="s">
        <v>635</v>
      </c>
      <c r="DFJ37" s="29" t="s">
        <v>635</v>
      </c>
      <c r="DFK37" s="29" t="s">
        <v>635</v>
      </c>
      <c r="DFL37" s="29" t="s">
        <v>635</v>
      </c>
      <c r="DFM37" s="29" t="s">
        <v>635</v>
      </c>
      <c r="DFN37" s="29" t="s">
        <v>635</v>
      </c>
      <c r="DFO37" s="29" t="s">
        <v>635</v>
      </c>
      <c r="DFP37" s="29" t="s">
        <v>635</v>
      </c>
      <c r="DFQ37" s="29" t="s">
        <v>635</v>
      </c>
      <c r="DFR37" s="29" t="s">
        <v>635</v>
      </c>
      <c r="DFS37" s="29" t="s">
        <v>635</v>
      </c>
      <c r="DFT37" s="29" t="s">
        <v>635</v>
      </c>
      <c r="DFU37" s="29" t="s">
        <v>635</v>
      </c>
      <c r="DFV37" s="29" t="s">
        <v>635</v>
      </c>
      <c r="DFW37" s="29" t="s">
        <v>635</v>
      </c>
      <c r="DFX37" s="29" t="s">
        <v>635</v>
      </c>
      <c r="DFY37" s="29" t="s">
        <v>635</v>
      </c>
      <c r="DFZ37" s="29" t="s">
        <v>635</v>
      </c>
      <c r="DGA37" s="29" t="s">
        <v>635</v>
      </c>
      <c r="DGB37" s="29" t="s">
        <v>635</v>
      </c>
      <c r="DGC37" s="29" t="s">
        <v>635</v>
      </c>
      <c r="DGD37" s="29" t="s">
        <v>635</v>
      </c>
      <c r="DGE37" s="29" t="s">
        <v>635</v>
      </c>
      <c r="DGF37" s="29" t="s">
        <v>635</v>
      </c>
      <c r="DGG37" s="29" t="s">
        <v>635</v>
      </c>
      <c r="DGH37" s="29" t="s">
        <v>635</v>
      </c>
      <c r="DGI37" s="29" t="s">
        <v>635</v>
      </c>
      <c r="DGJ37" s="29" t="s">
        <v>635</v>
      </c>
      <c r="DGK37" s="29" t="s">
        <v>635</v>
      </c>
      <c r="DGL37" s="29" t="s">
        <v>635</v>
      </c>
      <c r="DGM37" s="29" t="s">
        <v>635</v>
      </c>
      <c r="DGN37" s="29" t="s">
        <v>635</v>
      </c>
      <c r="DGO37" s="29" t="s">
        <v>635</v>
      </c>
      <c r="DGP37" s="29" t="s">
        <v>635</v>
      </c>
      <c r="DGQ37" s="29" t="s">
        <v>635</v>
      </c>
      <c r="DGR37" s="29" t="s">
        <v>635</v>
      </c>
      <c r="DGS37" s="29" t="s">
        <v>635</v>
      </c>
      <c r="DGT37" s="29" t="s">
        <v>635</v>
      </c>
      <c r="DGU37" s="29" t="s">
        <v>635</v>
      </c>
      <c r="DGV37" s="29" t="s">
        <v>635</v>
      </c>
      <c r="DGW37" s="29" t="s">
        <v>635</v>
      </c>
      <c r="DGX37" s="29" t="s">
        <v>635</v>
      </c>
      <c r="DGY37" s="29" t="s">
        <v>635</v>
      </c>
      <c r="DGZ37" s="29" t="s">
        <v>635</v>
      </c>
      <c r="DHA37" s="29" t="s">
        <v>635</v>
      </c>
      <c r="DHB37" s="29" t="s">
        <v>635</v>
      </c>
      <c r="DHC37" s="29" t="s">
        <v>635</v>
      </c>
      <c r="DHD37" s="29" t="s">
        <v>635</v>
      </c>
      <c r="DHE37" s="29" t="s">
        <v>635</v>
      </c>
      <c r="DHF37" s="29" t="s">
        <v>635</v>
      </c>
      <c r="DHG37" s="29" t="s">
        <v>635</v>
      </c>
      <c r="DHH37" s="29" t="s">
        <v>635</v>
      </c>
      <c r="DHI37" s="29" t="s">
        <v>635</v>
      </c>
      <c r="DHJ37" s="29" t="s">
        <v>635</v>
      </c>
      <c r="DHK37" s="29" t="s">
        <v>635</v>
      </c>
      <c r="DHL37" s="29" t="s">
        <v>635</v>
      </c>
      <c r="DHM37" s="29" t="s">
        <v>635</v>
      </c>
      <c r="DHN37" s="29" t="s">
        <v>635</v>
      </c>
      <c r="DHO37" s="29" t="s">
        <v>635</v>
      </c>
      <c r="DHP37" s="29" t="s">
        <v>635</v>
      </c>
      <c r="DHQ37" s="29" t="s">
        <v>635</v>
      </c>
      <c r="DHR37" s="29" t="s">
        <v>635</v>
      </c>
      <c r="DHS37" s="29" t="s">
        <v>635</v>
      </c>
      <c r="DHT37" s="29" t="s">
        <v>635</v>
      </c>
      <c r="DHU37" s="29" t="s">
        <v>635</v>
      </c>
      <c r="DHV37" s="29" t="s">
        <v>635</v>
      </c>
      <c r="DHW37" s="29" t="s">
        <v>635</v>
      </c>
      <c r="DHX37" s="29" t="s">
        <v>635</v>
      </c>
      <c r="DHY37" s="29" t="s">
        <v>635</v>
      </c>
      <c r="DHZ37" s="29" t="s">
        <v>635</v>
      </c>
      <c r="DIA37" s="29" t="s">
        <v>635</v>
      </c>
      <c r="DIB37" s="29" t="s">
        <v>635</v>
      </c>
      <c r="DIC37" s="29" t="s">
        <v>635</v>
      </c>
      <c r="DID37" s="29" t="s">
        <v>635</v>
      </c>
      <c r="DIE37" s="29" t="s">
        <v>635</v>
      </c>
      <c r="DIF37" s="29" t="s">
        <v>635</v>
      </c>
      <c r="DIG37" s="29" t="s">
        <v>635</v>
      </c>
      <c r="DIH37" s="29" t="s">
        <v>635</v>
      </c>
      <c r="DII37" s="29" t="s">
        <v>635</v>
      </c>
      <c r="DIJ37" s="29" t="s">
        <v>635</v>
      </c>
      <c r="DIK37" s="29" t="s">
        <v>635</v>
      </c>
      <c r="DIL37" s="29" t="s">
        <v>635</v>
      </c>
      <c r="DIM37" s="29" t="s">
        <v>635</v>
      </c>
      <c r="DIN37" s="29" t="s">
        <v>635</v>
      </c>
      <c r="DIO37" s="29" t="s">
        <v>635</v>
      </c>
      <c r="DIP37" s="29" t="s">
        <v>635</v>
      </c>
      <c r="DIQ37" s="29" t="s">
        <v>635</v>
      </c>
      <c r="DIR37" s="29" t="s">
        <v>635</v>
      </c>
      <c r="DIS37" s="29" t="s">
        <v>635</v>
      </c>
      <c r="DIT37" s="29" t="s">
        <v>635</v>
      </c>
      <c r="DIU37" s="29" t="s">
        <v>635</v>
      </c>
      <c r="DIV37" s="29" t="s">
        <v>635</v>
      </c>
      <c r="DIW37" s="29" t="s">
        <v>635</v>
      </c>
      <c r="DIX37" s="29" t="s">
        <v>635</v>
      </c>
      <c r="DIY37" s="29" t="s">
        <v>635</v>
      </c>
      <c r="DIZ37" s="29" t="s">
        <v>635</v>
      </c>
      <c r="DJA37" s="29" t="s">
        <v>635</v>
      </c>
      <c r="DJB37" s="29" t="s">
        <v>635</v>
      </c>
      <c r="DJC37" s="29" t="s">
        <v>635</v>
      </c>
      <c r="DJD37" s="29" t="s">
        <v>635</v>
      </c>
      <c r="DJE37" s="29" t="s">
        <v>635</v>
      </c>
      <c r="DJF37" s="29" t="s">
        <v>635</v>
      </c>
      <c r="DJG37" s="29" t="s">
        <v>635</v>
      </c>
      <c r="DJH37" s="29" t="s">
        <v>635</v>
      </c>
      <c r="DJI37" s="29" t="s">
        <v>635</v>
      </c>
      <c r="DJJ37" s="29" t="s">
        <v>635</v>
      </c>
      <c r="DJK37" s="29" t="s">
        <v>635</v>
      </c>
      <c r="DJL37" s="29" t="s">
        <v>635</v>
      </c>
      <c r="DJM37" s="29" t="s">
        <v>635</v>
      </c>
      <c r="DJN37" s="29" t="s">
        <v>635</v>
      </c>
      <c r="DJO37" s="29" t="s">
        <v>635</v>
      </c>
      <c r="DJP37" s="29" t="s">
        <v>635</v>
      </c>
      <c r="DJQ37" s="29" t="s">
        <v>635</v>
      </c>
      <c r="DJR37" s="29" t="s">
        <v>635</v>
      </c>
      <c r="DJS37" s="29" t="s">
        <v>635</v>
      </c>
      <c r="DJT37" s="29" t="s">
        <v>635</v>
      </c>
      <c r="DJU37" s="29" t="s">
        <v>635</v>
      </c>
      <c r="DJV37" s="29" t="s">
        <v>635</v>
      </c>
      <c r="DJW37" s="29" t="s">
        <v>635</v>
      </c>
      <c r="DJX37" s="29" t="s">
        <v>635</v>
      </c>
      <c r="DJY37" s="29" t="s">
        <v>635</v>
      </c>
      <c r="DJZ37" s="29" t="s">
        <v>635</v>
      </c>
      <c r="DKA37" s="29" t="s">
        <v>635</v>
      </c>
      <c r="DKB37" s="29" t="s">
        <v>635</v>
      </c>
      <c r="DKC37" s="29" t="s">
        <v>635</v>
      </c>
      <c r="DKD37" s="29" t="s">
        <v>635</v>
      </c>
      <c r="DKE37" s="29" t="s">
        <v>635</v>
      </c>
      <c r="DKF37" s="29" t="s">
        <v>635</v>
      </c>
      <c r="DKG37" s="29" t="s">
        <v>635</v>
      </c>
      <c r="DKH37" s="29" t="s">
        <v>635</v>
      </c>
      <c r="DKI37" s="29" t="s">
        <v>635</v>
      </c>
      <c r="DKJ37" s="29" t="s">
        <v>635</v>
      </c>
      <c r="DKK37" s="29" t="s">
        <v>635</v>
      </c>
      <c r="DKL37" s="29" t="s">
        <v>635</v>
      </c>
      <c r="DKM37" s="29" t="s">
        <v>635</v>
      </c>
      <c r="DKN37" s="29" t="s">
        <v>635</v>
      </c>
      <c r="DKO37" s="29" t="s">
        <v>635</v>
      </c>
      <c r="DKP37" s="29" t="s">
        <v>635</v>
      </c>
      <c r="DKQ37" s="29" t="s">
        <v>635</v>
      </c>
      <c r="DKR37" s="29" t="s">
        <v>635</v>
      </c>
      <c r="DKS37" s="29" t="s">
        <v>635</v>
      </c>
      <c r="DKT37" s="29" t="s">
        <v>635</v>
      </c>
      <c r="DKU37" s="29" t="s">
        <v>635</v>
      </c>
      <c r="DKV37" s="29" t="s">
        <v>635</v>
      </c>
      <c r="DKW37" s="29" t="s">
        <v>635</v>
      </c>
      <c r="DKX37" s="29" t="s">
        <v>635</v>
      </c>
      <c r="DKY37" s="29" t="s">
        <v>635</v>
      </c>
      <c r="DKZ37" s="29" t="s">
        <v>635</v>
      </c>
      <c r="DLA37" s="29" t="s">
        <v>635</v>
      </c>
      <c r="DLB37" s="29" t="s">
        <v>635</v>
      </c>
      <c r="DLC37" s="29" t="s">
        <v>635</v>
      </c>
      <c r="DLD37" s="29" t="s">
        <v>635</v>
      </c>
      <c r="DLE37" s="29" t="s">
        <v>635</v>
      </c>
      <c r="DLF37" s="29" t="s">
        <v>635</v>
      </c>
      <c r="DLG37" s="29" t="s">
        <v>635</v>
      </c>
      <c r="DLH37" s="29" t="s">
        <v>635</v>
      </c>
      <c r="DLI37" s="29" t="s">
        <v>635</v>
      </c>
      <c r="DLJ37" s="29" t="s">
        <v>635</v>
      </c>
      <c r="DLK37" s="29" t="s">
        <v>635</v>
      </c>
      <c r="DLL37" s="29" t="s">
        <v>635</v>
      </c>
      <c r="DLM37" s="29" t="s">
        <v>635</v>
      </c>
      <c r="DLN37" s="29" t="s">
        <v>635</v>
      </c>
      <c r="DLO37" s="29" t="s">
        <v>635</v>
      </c>
      <c r="DLP37" s="29" t="s">
        <v>635</v>
      </c>
      <c r="DLQ37" s="29" t="s">
        <v>635</v>
      </c>
      <c r="DLR37" s="29" t="s">
        <v>635</v>
      </c>
      <c r="DLS37" s="29" t="s">
        <v>635</v>
      </c>
      <c r="DLT37" s="29" t="s">
        <v>635</v>
      </c>
      <c r="DLU37" s="29" t="s">
        <v>635</v>
      </c>
      <c r="DLV37" s="29" t="s">
        <v>635</v>
      </c>
      <c r="DLW37" s="29" t="s">
        <v>635</v>
      </c>
      <c r="DLX37" s="29" t="s">
        <v>635</v>
      </c>
      <c r="DLY37" s="29" t="s">
        <v>635</v>
      </c>
      <c r="DLZ37" s="29" t="s">
        <v>635</v>
      </c>
      <c r="DMA37" s="29" t="s">
        <v>635</v>
      </c>
      <c r="DMB37" s="29" t="s">
        <v>635</v>
      </c>
      <c r="DMC37" s="29" t="s">
        <v>635</v>
      </c>
      <c r="DMD37" s="29" t="s">
        <v>635</v>
      </c>
      <c r="DME37" s="29" t="s">
        <v>635</v>
      </c>
      <c r="DMF37" s="29" t="s">
        <v>635</v>
      </c>
      <c r="DMG37" s="29" t="s">
        <v>635</v>
      </c>
      <c r="DMH37" s="29" t="s">
        <v>635</v>
      </c>
      <c r="DMI37" s="29" t="s">
        <v>635</v>
      </c>
      <c r="DMJ37" s="29" t="s">
        <v>635</v>
      </c>
      <c r="DMK37" s="29" t="s">
        <v>635</v>
      </c>
      <c r="DML37" s="29" t="s">
        <v>635</v>
      </c>
      <c r="DMM37" s="29" t="s">
        <v>635</v>
      </c>
      <c r="DMN37" s="29" t="s">
        <v>635</v>
      </c>
      <c r="DMO37" s="29" t="s">
        <v>635</v>
      </c>
      <c r="DMP37" s="29" t="s">
        <v>635</v>
      </c>
      <c r="DMQ37" s="29" t="s">
        <v>635</v>
      </c>
      <c r="DMR37" s="29" t="s">
        <v>635</v>
      </c>
      <c r="DMS37" s="29" t="s">
        <v>635</v>
      </c>
      <c r="DMT37" s="29" t="s">
        <v>635</v>
      </c>
      <c r="DMU37" s="29" t="s">
        <v>635</v>
      </c>
      <c r="DMV37" s="29" t="s">
        <v>635</v>
      </c>
      <c r="DMW37" s="29" t="s">
        <v>635</v>
      </c>
      <c r="DMX37" s="29" t="s">
        <v>635</v>
      </c>
      <c r="DMY37" s="29" t="s">
        <v>635</v>
      </c>
      <c r="DMZ37" s="29" t="s">
        <v>635</v>
      </c>
      <c r="DNA37" s="29" t="s">
        <v>635</v>
      </c>
      <c r="DNB37" s="29" t="s">
        <v>635</v>
      </c>
      <c r="DNC37" s="29" t="s">
        <v>635</v>
      </c>
      <c r="DND37" s="29" t="s">
        <v>635</v>
      </c>
      <c r="DNE37" s="29" t="s">
        <v>635</v>
      </c>
      <c r="DNF37" s="29" t="s">
        <v>635</v>
      </c>
      <c r="DNG37" s="29" t="s">
        <v>635</v>
      </c>
      <c r="DNH37" s="29" t="s">
        <v>635</v>
      </c>
      <c r="DNI37" s="29" t="s">
        <v>635</v>
      </c>
      <c r="DNJ37" s="29" t="s">
        <v>635</v>
      </c>
      <c r="DNK37" s="29" t="s">
        <v>635</v>
      </c>
      <c r="DNL37" s="29" t="s">
        <v>635</v>
      </c>
      <c r="DNM37" s="29" t="s">
        <v>635</v>
      </c>
      <c r="DNN37" s="29" t="s">
        <v>635</v>
      </c>
      <c r="DNO37" s="29" t="s">
        <v>635</v>
      </c>
      <c r="DNP37" s="29" t="s">
        <v>635</v>
      </c>
      <c r="DNQ37" s="29" t="s">
        <v>635</v>
      </c>
      <c r="DNR37" s="29" t="s">
        <v>635</v>
      </c>
      <c r="DNS37" s="29" t="s">
        <v>635</v>
      </c>
      <c r="DNT37" s="29" t="s">
        <v>635</v>
      </c>
      <c r="DNU37" s="29" t="s">
        <v>635</v>
      </c>
      <c r="DNV37" s="29" t="s">
        <v>635</v>
      </c>
      <c r="DNW37" s="29" t="s">
        <v>635</v>
      </c>
      <c r="DNX37" s="29" t="s">
        <v>635</v>
      </c>
      <c r="DNY37" s="29" t="s">
        <v>635</v>
      </c>
      <c r="DNZ37" s="29" t="s">
        <v>635</v>
      </c>
      <c r="DOA37" s="29" t="s">
        <v>635</v>
      </c>
      <c r="DOB37" s="29" t="s">
        <v>635</v>
      </c>
      <c r="DOC37" s="29" t="s">
        <v>635</v>
      </c>
      <c r="DOD37" s="29" t="s">
        <v>635</v>
      </c>
      <c r="DOE37" s="29" t="s">
        <v>635</v>
      </c>
      <c r="DOF37" s="29" t="s">
        <v>635</v>
      </c>
      <c r="DOG37" s="29" t="s">
        <v>635</v>
      </c>
      <c r="DOH37" s="29" t="s">
        <v>635</v>
      </c>
      <c r="DOI37" s="29" t="s">
        <v>635</v>
      </c>
      <c r="DOJ37" s="29" t="s">
        <v>635</v>
      </c>
      <c r="DOK37" s="29" t="s">
        <v>635</v>
      </c>
      <c r="DOL37" s="29" t="s">
        <v>635</v>
      </c>
      <c r="DOM37" s="29" t="s">
        <v>635</v>
      </c>
      <c r="DON37" s="29" t="s">
        <v>635</v>
      </c>
      <c r="DOO37" s="29" t="s">
        <v>635</v>
      </c>
      <c r="DOP37" s="29" t="s">
        <v>635</v>
      </c>
      <c r="DOQ37" s="29" t="s">
        <v>635</v>
      </c>
      <c r="DOR37" s="29" t="s">
        <v>635</v>
      </c>
      <c r="DOS37" s="29" t="s">
        <v>635</v>
      </c>
      <c r="DOT37" s="29" t="s">
        <v>635</v>
      </c>
      <c r="DOU37" s="29" t="s">
        <v>635</v>
      </c>
      <c r="DOV37" s="29" t="s">
        <v>635</v>
      </c>
      <c r="DOW37" s="29" t="s">
        <v>635</v>
      </c>
      <c r="DOX37" s="29" t="s">
        <v>635</v>
      </c>
      <c r="DOY37" s="29" t="s">
        <v>635</v>
      </c>
      <c r="DOZ37" s="29" t="s">
        <v>635</v>
      </c>
      <c r="DPA37" s="29" t="s">
        <v>635</v>
      </c>
      <c r="DPB37" s="29" t="s">
        <v>635</v>
      </c>
      <c r="DPC37" s="29" t="s">
        <v>635</v>
      </c>
      <c r="DPD37" s="29" t="s">
        <v>635</v>
      </c>
      <c r="DPE37" s="29" t="s">
        <v>635</v>
      </c>
      <c r="DPF37" s="29" t="s">
        <v>635</v>
      </c>
      <c r="DPG37" s="29" t="s">
        <v>635</v>
      </c>
      <c r="DPH37" s="29" t="s">
        <v>635</v>
      </c>
      <c r="DPI37" s="29" t="s">
        <v>635</v>
      </c>
      <c r="DPJ37" s="29" t="s">
        <v>635</v>
      </c>
      <c r="DPK37" s="29" t="s">
        <v>635</v>
      </c>
      <c r="DPL37" s="29" t="s">
        <v>635</v>
      </c>
      <c r="DPM37" s="29" t="s">
        <v>635</v>
      </c>
      <c r="DPN37" s="29" t="s">
        <v>635</v>
      </c>
      <c r="DPO37" s="29" t="s">
        <v>635</v>
      </c>
      <c r="DPP37" s="29" t="s">
        <v>635</v>
      </c>
      <c r="DPQ37" s="29" t="s">
        <v>635</v>
      </c>
      <c r="DPR37" s="29" t="s">
        <v>635</v>
      </c>
      <c r="DPS37" s="29" t="s">
        <v>635</v>
      </c>
      <c r="DPT37" s="29" t="s">
        <v>635</v>
      </c>
      <c r="DPU37" s="29" t="s">
        <v>635</v>
      </c>
      <c r="DPV37" s="29" t="s">
        <v>635</v>
      </c>
      <c r="DPW37" s="29" t="s">
        <v>635</v>
      </c>
      <c r="DPX37" s="29" t="s">
        <v>635</v>
      </c>
      <c r="DPY37" s="29" t="s">
        <v>635</v>
      </c>
      <c r="DPZ37" s="29" t="s">
        <v>635</v>
      </c>
      <c r="DQA37" s="29" t="s">
        <v>635</v>
      </c>
      <c r="DQB37" s="29" t="s">
        <v>635</v>
      </c>
      <c r="DQC37" s="29" t="s">
        <v>635</v>
      </c>
      <c r="DQD37" s="29" t="s">
        <v>635</v>
      </c>
      <c r="DQE37" s="29" t="s">
        <v>635</v>
      </c>
      <c r="DQF37" s="29" t="s">
        <v>635</v>
      </c>
      <c r="DQG37" s="29" t="s">
        <v>635</v>
      </c>
      <c r="DQH37" s="29" t="s">
        <v>635</v>
      </c>
      <c r="DQI37" s="29" t="s">
        <v>635</v>
      </c>
      <c r="DQJ37" s="29" t="s">
        <v>635</v>
      </c>
      <c r="DQK37" s="29" t="s">
        <v>635</v>
      </c>
      <c r="DQL37" s="29" t="s">
        <v>635</v>
      </c>
      <c r="DQM37" s="29" t="s">
        <v>635</v>
      </c>
      <c r="DQN37" s="29" t="s">
        <v>635</v>
      </c>
      <c r="DQO37" s="29" t="s">
        <v>635</v>
      </c>
      <c r="DQP37" s="29" t="s">
        <v>635</v>
      </c>
      <c r="DQQ37" s="29" t="s">
        <v>635</v>
      </c>
      <c r="DQR37" s="29" t="s">
        <v>635</v>
      </c>
      <c r="DQS37" s="29" t="s">
        <v>635</v>
      </c>
      <c r="DQT37" s="29" t="s">
        <v>635</v>
      </c>
      <c r="DQU37" s="29" t="s">
        <v>635</v>
      </c>
      <c r="DQV37" s="29" t="s">
        <v>635</v>
      </c>
      <c r="DQW37" s="29" t="s">
        <v>635</v>
      </c>
      <c r="DQX37" s="29" t="s">
        <v>635</v>
      </c>
      <c r="DQY37" s="29" t="s">
        <v>635</v>
      </c>
      <c r="DQZ37" s="29" t="s">
        <v>635</v>
      </c>
      <c r="DRA37" s="29" t="s">
        <v>635</v>
      </c>
      <c r="DRB37" s="29" t="s">
        <v>635</v>
      </c>
      <c r="DRC37" s="29" t="s">
        <v>635</v>
      </c>
      <c r="DRD37" s="29" t="s">
        <v>635</v>
      </c>
      <c r="DRE37" s="29" t="s">
        <v>635</v>
      </c>
      <c r="DRF37" s="29" t="s">
        <v>635</v>
      </c>
      <c r="DRG37" s="29" t="s">
        <v>635</v>
      </c>
      <c r="DRH37" s="29" t="s">
        <v>635</v>
      </c>
      <c r="DRI37" s="29" t="s">
        <v>635</v>
      </c>
      <c r="DRJ37" s="29" t="s">
        <v>635</v>
      </c>
      <c r="DRK37" s="29" t="s">
        <v>635</v>
      </c>
      <c r="DRL37" s="29" t="s">
        <v>635</v>
      </c>
      <c r="DRM37" s="29" t="s">
        <v>635</v>
      </c>
      <c r="DRN37" s="29" t="s">
        <v>635</v>
      </c>
      <c r="DRO37" s="29" t="s">
        <v>635</v>
      </c>
      <c r="DRP37" s="29" t="s">
        <v>635</v>
      </c>
      <c r="DRQ37" s="29" t="s">
        <v>635</v>
      </c>
      <c r="DRR37" s="29" t="s">
        <v>635</v>
      </c>
      <c r="DRS37" s="29" t="s">
        <v>635</v>
      </c>
      <c r="DRT37" s="29" t="s">
        <v>635</v>
      </c>
      <c r="DRU37" s="29" t="s">
        <v>635</v>
      </c>
      <c r="DRV37" s="29" t="s">
        <v>635</v>
      </c>
      <c r="DRW37" s="29" t="s">
        <v>635</v>
      </c>
      <c r="DRX37" s="29" t="s">
        <v>635</v>
      </c>
      <c r="DRY37" s="29" t="s">
        <v>635</v>
      </c>
      <c r="DRZ37" s="29" t="s">
        <v>635</v>
      </c>
      <c r="DSA37" s="29" t="s">
        <v>635</v>
      </c>
      <c r="DSB37" s="29" t="s">
        <v>635</v>
      </c>
      <c r="DSC37" s="29" t="s">
        <v>635</v>
      </c>
      <c r="DSD37" s="29" t="s">
        <v>635</v>
      </c>
      <c r="DSE37" s="29" t="s">
        <v>635</v>
      </c>
      <c r="DSF37" s="29" t="s">
        <v>635</v>
      </c>
      <c r="DSG37" s="29" t="s">
        <v>635</v>
      </c>
      <c r="DSH37" s="29" t="s">
        <v>635</v>
      </c>
      <c r="DSI37" s="29" t="s">
        <v>635</v>
      </c>
      <c r="DSJ37" s="29" t="s">
        <v>635</v>
      </c>
      <c r="DSK37" s="29" t="s">
        <v>635</v>
      </c>
      <c r="DSL37" s="29" t="s">
        <v>635</v>
      </c>
      <c r="DSM37" s="29" t="s">
        <v>635</v>
      </c>
      <c r="DSN37" s="29" t="s">
        <v>635</v>
      </c>
      <c r="DSO37" s="29" t="s">
        <v>635</v>
      </c>
      <c r="DSP37" s="29" t="s">
        <v>635</v>
      </c>
      <c r="DSQ37" s="29" t="s">
        <v>635</v>
      </c>
      <c r="DSR37" s="29" t="s">
        <v>635</v>
      </c>
      <c r="DSS37" s="29" t="s">
        <v>635</v>
      </c>
      <c r="DST37" s="29" t="s">
        <v>635</v>
      </c>
      <c r="DSU37" s="29" t="s">
        <v>635</v>
      </c>
      <c r="DSV37" s="29" t="s">
        <v>635</v>
      </c>
      <c r="DSW37" s="29" t="s">
        <v>635</v>
      </c>
      <c r="DSX37" s="29" t="s">
        <v>635</v>
      </c>
      <c r="DSY37" s="29" t="s">
        <v>635</v>
      </c>
      <c r="DSZ37" s="29" t="s">
        <v>635</v>
      </c>
      <c r="DTA37" s="29" t="s">
        <v>635</v>
      </c>
      <c r="DTB37" s="29" t="s">
        <v>635</v>
      </c>
      <c r="DTC37" s="29" t="s">
        <v>635</v>
      </c>
      <c r="DTD37" s="29" t="s">
        <v>635</v>
      </c>
      <c r="DTE37" s="29" t="s">
        <v>635</v>
      </c>
      <c r="DTF37" s="29" t="s">
        <v>635</v>
      </c>
      <c r="DTG37" s="29" t="s">
        <v>635</v>
      </c>
      <c r="DTH37" s="29" t="s">
        <v>635</v>
      </c>
      <c r="DTI37" s="29" t="s">
        <v>635</v>
      </c>
      <c r="DTJ37" s="29" t="s">
        <v>635</v>
      </c>
      <c r="DTK37" s="29" t="s">
        <v>635</v>
      </c>
      <c r="DTL37" s="29" t="s">
        <v>635</v>
      </c>
      <c r="DTM37" s="29" t="s">
        <v>635</v>
      </c>
      <c r="DTN37" s="29" t="s">
        <v>635</v>
      </c>
      <c r="DTO37" s="29" t="s">
        <v>635</v>
      </c>
      <c r="DTP37" s="29" t="s">
        <v>635</v>
      </c>
      <c r="DTQ37" s="29" t="s">
        <v>635</v>
      </c>
      <c r="DTR37" s="29" t="s">
        <v>635</v>
      </c>
      <c r="DTS37" s="29" t="s">
        <v>635</v>
      </c>
      <c r="DTT37" s="29" t="s">
        <v>635</v>
      </c>
      <c r="DTU37" s="29" t="s">
        <v>635</v>
      </c>
      <c r="DTV37" s="29" t="s">
        <v>635</v>
      </c>
      <c r="DTW37" s="29" t="s">
        <v>635</v>
      </c>
      <c r="DTX37" s="29" t="s">
        <v>635</v>
      </c>
      <c r="DTY37" s="29" t="s">
        <v>635</v>
      </c>
      <c r="DTZ37" s="29" t="s">
        <v>635</v>
      </c>
      <c r="DUA37" s="29" t="s">
        <v>635</v>
      </c>
      <c r="DUB37" s="29" t="s">
        <v>635</v>
      </c>
      <c r="DUC37" s="29" t="s">
        <v>635</v>
      </c>
      <c r="DUD37" s="29" t="s">
        <v>635</v>
      </c>
      <c r="DUE37" s="29" t="s">
        <v>635</v>
      </c>
      <c r="DUF37" s="29" t="s">
        <v>635</v>
      </c>
      <c r="DUG37" s="29" t="s">
        <v>635</v>
      </c>
      <c r="DUH37" s="29" t="s">
        <v>635</v>
      </c>
      <c r="DUI37" s="29" t="s">
        <v>635</v>
      </c>
      <c r="DUJ37" s="29" t="s">
        <v>635</v>
      </c>
      <c r="DUK37" s="29" t="s">
        <v>635</v>
      </c>
      <c r="DUL37" s="29" t="s">
        <v>635</v>
      </c>
      <c r="DUM37" s="29" t="s">
        <v>635</v>
      </c>
      <c r="DUN37" s="29" t="s">
        <v>635</v>
      </c>
      <c r="DUO37" s="29" t="s">
        <v>635</v>
      </c>
      <c r="DUP37" s="29" t="s">
        <v>635</v>
      </c>
      <c r="DUQ37" s="29" t="s">
        <v>635</v>
      </c>
      <c r="DUR37" s="29" t="s">
        <v>635</v>
      </c>
      <c r="DUS37" s="29" t="s">
        <v>635</v>
      </c>
      <c r="DUT37" s="29" t="s">
        <v>635</v>
      </c>
      <c r="DUU37" s="29" t="s">
        <v>635</v>
      </c>
      <c r="DUV37" s="29" t="s">
        <v>635</v>
      </c>
      <c r="DUW37" s="29" t="s">
        <v>635</v>
      </c>
      <c r="DUX37" s="29" t="s">
        <v>635</v>
      </c>
      <c r="DUY37" s="29" t="s">
        <v>635</v>
      </c>
      <c r="DUZ37" s="29" t="s">
        <v>635</v>
      </c>
      <c r="DVA37" s="29" t="s">
        <v>635</v>
      </c>
      <c r="DVB37" s="29" t="s">
        <v>635</v>
      </c>
      <c r="DVC37" s="29" t="s">
        <v>635</v>
      </c>
      <c r="DVD37" s="29" t="s">
        <v>635</v>
      </c>
      <c r="DVE37" s="29" t="s">
        <v>635</v>
      </c>
      <c r="DVF37" s="29" t="s">
        <v>635</v>
      </c>
      <c r="DVG37" s="29" t="s">
        <v>635</v>
      </c>
      <c r="DVH37" s="29" t="s">
        <v>635</v>
      </c>
      <c r="DVI37" s="29" t="s">
        <v>635</v>
      </c>
      <c r="DVJ37" s="29" t="s">
        <v>635</v>
      </c>
      <c r="DVK37" s="29" t="s">
        <v>635</v>
      </c>
      <c r="DVL37" s="29" t="s">
        <v>635</v>
      </c>
      <c r="DVM37" s="29" t="s">
        <v>635</v>
      </c>
      <c r="DVN37" s="29" t="s">
        <v>635</v>
      </c>
      <c r="DVO37" s="29" t="s">
        <v>635</v>
      </c>
      <c r="DVP37" s="29" t="s">
        <v>635</v>
      </c>
      <c r="DVQ37" s="29" t="s">
        <v>635</v>
      </c>
      <c r="DVR37" s="29" t="s">
        <v>635</v>
      </c>
      <c r="DVS37" s="29" t="s">
        <v>635</v>
      </c>
      <c r="DVT37" s="29" t="s">
        <v>635</v>
      </c>
      <c r="DVU37" s="29" t="s">
        <v>635</v>
      </c>
      <c r="DVV37" s="29" t="s">
        <v>635</v>
      </c>
      <c r="DVW37" s="29" t="s">
        <v>635</v>
      </c>
      <c r="DVX37" s="29" t="s">
        <v>635</v>
      </c>
      <c r="DVY37" s="29" t="s">
        <v>635</v>
      </c>
      <c r="DVZ37" s="29" t="s">
        <v>635</v>
      </c>
      <c r="DWA37" s="29" t="s">
        <v>635</v>
      </c>
      <c r="DWB37" s="29" t="s">
        <v>635</v>
      </c>
      <c r="DWC37" s="29" t="s">
        <v>635</v>
      </c>
      <c r="DWD37" s="29" t="s">
        <v>635</v>
      </c>
      <c r="DWE37" s="29" t="s">
        <v>635</v>
      </c>
      <c r="DWF37" s="29" t="s">
        <v>635</v>
      </c>
      <c r="DWG37" s="29" t="s">
        <v>635</v>
      </c>
      <c r="DWH37" s="29" t="s">
        <v>635</v>
      </c>
      <c r="DWI37" s="29" t="s">
        <v>635</v>
      </c>
      <c r="DWJ37" s="29" t="s">
        <v>635</v>
      </c>
      <c r="DWK37" s="29" t="s">
        <v>635</v>
      </c>
      <c r="DWL37" s="29" t="s">
        <v>635</v>
      </c>
      <c r="DWM37" s="29" t="s">
        <v>635</v>
      </c>
      <c r="DWN37" s="29" t="s">
        <v>635</v>
      </c>
      <c r="DWO37" s="29" t="s">
        <v>635</v>
      </c>
      <c r="DWP37" s="29" t="s">
        <v>635</v>
      </c>
      <c r="DWQ37" s="29" t="s">
        <v>635</v>
      </c>
      <c r="DWR37" s="29" t="s">
        <v>635</v>
      </c>
      <c r="DWS37" s="29" t="s">
        <v>635</v>
      </c>
      <c r="DWT37" s="29" t="s">
        <v>635</v>
      </c>
      <c r="DWU37" s="29" t="s">
        <v>635</v>
      </c>
      <c r="DWV37" s="29" t="s">
        <v>635</v>
      </c>
      <c r="DWW37" s="29" t="s">
        <v>635</v>
      </c>
      <c r="DWX37" s="29" t="s">
        <v>635</v>
      </c>
      <c r="DWY37" s="29" t="s">
        <v>635</v>
      </c>
      <c r="DWZ37" s="29" t="s">
        <v>635</v>
      </c>
      <c r="DXA37" s="29" t="s">
        <v>635</v>
      </c>
      <c r="DXB37" s="29" t="s">
        <v>635</v>
      </c>
      <c r="DXC37" s="29" t="s">
        <v>635</v>
      </c>
      <c r="DXD37" s="29" t="s">
        <v>635</v>
      </c>
      <c r="DXE37" s="29" t="s">
        <v>635</v>
      </c>
      <c r="DXF37" s="29" t="s">
        <v>635</v>
      </c>
      <c r="DXG37" s="29" t="s">
        <v>635</v>
      </c>
      <c r="DXH37" s="29" t="s">
        <v>635</v>
      </c>
      <c r="DXI37" s="29" t="s">
        <v>635</v>
      </c>
      <c r="DXJ37" s="29" t="s">
        <v>635</v>
      </c>
      <c r="DXK37" s="29" t="s">
        <v>635</v>
      </c>
      <c r="DXL37" s="29" t="s">
        <v>635</v>
      </c>
      <c r="DXM37" s="29" t="s">
        <v>635</v>
      </c>
      <c r="DXN37" s="29" t="s">
        <v>635</v>
      </c>
      <c r="DXO37" s="29" t="s">
        <v>635</v>
      </c>
      <c r="DXP37" s="29" t="s">
        <v>635</v>
      </c>
      <c r="DXQ37" s="29" t="s">
        <v>635</v>
      </c>
      <c r="DXR37" s="29" t="s">
        <v>635</v>
      </c>
      <c r="DXS37" s="29" t="s">
        <v>635</v>
      </c>
      <c r="DXT37" s="29" t="s">
        <v>635</v>
      </c>
      <c r="DXU37" s="29" t="s">
        <v>635</v>
      </c>
      <c r="DXV37" s="29" t="s">
        <v>635</v>
      </c>
      <c r="DXW37" s="29" t="s">
        <v>635</v>
      </c>
      <c r="DXX37" s="29" t="s">
        <v>635</v>
      </c>
      <c r="DXY37" s="29" t="s">
        <v>635</v>
      </c>
      <c r="DXZ37" s="29" t="s">
        <v>635</v>
      </c>
      <c r="DYA37" s="29" t="s">
        <v>635</v>
      </c>
      <c r="DYB37" s="29" t="s">
        <v>635</v>
      </c>
      <c r="DYC37" s="29" t="s">
        <v>635</v>
      </c>
      <c r="DYD37" s="29" t="s">
        <v>635</v>
      </c>
      <c r="DYE37" s="29" t="s">
        <v>635</v>
      </c>
      <c r="DYF37" s="29" t="s">
        <v>635</v>
      </c>
      <c r="DYG37" s="29" t="s">
        <v>635</v>
      </c>
      <c r="DYH37" s="29" t="s">
        <v>635</v>
      </c>
      <c r="DYI37" s="29" t="s">
        <v>635</v>
      </c>
      <c r="DYJ37" s="29" t="s">
        <v>635</v>
      </c>
      <c r="DYK37" s="29" t="s">
        <v>635</v>
      </c>
      <c r="DYL37" s="29" t="s">
        <v>635</v>
      </c>
      <c r="DYM37" s="29" t="s">
        <v>635</v>
      </c>
      <c r="DYN37" s="29" t="s">
        <v>635</v>
      </c>
      <c r="DYO37" s="29" t="s">
        <v>635</v>
      </c>
      <c r="DYP37" s="29" t="s">
        <v>635</v>
      </c>
      <c r="DYQ37" s="29" t="s">
        <v>635</v>
      </c>
      <c r="DYR37" s="29" t="s">
        <v>635</v>
      </c>
      <c r="DYS37" s="29" t="s">
        <v>635</v>
      </c>
      <c r="DYT37" s="29" t="s">
        <v>635</v>
      </c>
      <c r="DYU37" s="29" t="s">
        <v>635</v>
      </c>
      <c r="DYV37" s="29" t="s">
        <v>635</v>
      </c>
      <c r="DYW37" s="29" t="s">
        <v>635</v>
      </c>
      <c r="DYX37" s="29" t="s">
        <v>635</v>
      </c>
      <c r="DYY37" s="29" t="s">
        <v>635</v>
      </c>
      <c r="DYZ37" s="29" t="s">
        <v>635</v>
      </c>
      <c r="DZA37" s="29" t="s">
        <v>635</v>
      </c>
      <c r="DZB37" s="29" t="s">
        <v>635</v>
      </c>
      <c r="DZC37" s="29" t="s">
        <v>635</v>
      </c>
      <c r="DZD37" s="29" t="s">
        <v>635</v>
      </c>
      <c r="DZE37" s="29" t="s">
        <v>635</v>
      </c>
      <c r="DZF37" s="29" t="s">
        <v>635</v>
      </c>
      <c r="DZG37" s="29" t="s">
        <v>635</v>
      </c>
      <c r="DZH37" s="29" t="s">
        <v>635</v>
      </c>
      <c r="DZI37" s="29" t="s">
        <v>635</v>
      </c>
      <c r="DZJ37" s="29" t="s">
        <v>635</v>
      </c>
      <c r="DZK37" s="29" t="s">
        <v>635</v>
      </c>
      <c r="DZL37" s="29" t="s">
        <v>635</v>
      </c>
      <c r="DZM37" s="29" t="s">
        <v>635</v>
      </c>
      <c r="DZN37" s="29" t="s">
        <v>635</v>
      </c>
      <c r="DZO37" s="29" t="s">
        <v>635</v>
      </c>
      <c r="DZP37" s="29" t="s">
        <v>635</v>
      </c>
      <c r="DZQ37" s="29" t="s">
        <v>635</v>
      </c>
      <c r="DZR37" s="29" t="s">
        <v>635</v>
      </c>
      <c r="DZS37" s="29" t="s">
        <v>635</v>
      </c>
      <c r="DZT37" s="29" t="s">
        <v>635</v>
      </c>
      <c r="DZU37" s="29" t="s">
        <v>635</v>
      </c>
      <c r="DZV37" s="29" t="s">
        <v>635</v>
      </c>
      <c r="DZW37" s="29" t="s">
        <v>635</v>
      </c>
      <c r="DZX37" s="29" t="s">
        <v>635</v>
      </c>
      <c r="DZY37" s="29" t="s">
        <v>635</v>
      </c>
      <c r="DZZ37" s="29" t="s">
        <v>635</v>
      </c>
      <c r="EAA37" s="29" t="s">
        <v>635</v>
      </c>
      <c r="EAB37" s="29" t="s">
        <v>635</v>
      </c>
      <c r="EAC37" s="29" t="s">
        <v>635</v>
      </c>
      <c r="EAD37" s="29" t="s">
        <v>635</v>
      </c>
      <c r="EAE37" s="29" t="s">
        <v>635</v>
      </c>
      <c r="EAF37" s="29" t="s">
        <v>635</v>
      </c>
      <c r="EAG37" s="29" t="s">
        <v>635</v>
      </c>
      <c r="EAH37" s="29" t="s">
        <v>635</v>
      </c>
      <c r="EAI37" s="29" t="s">
        <v>635</v>
      </c>
      <c r="EAJ37" s="29" t="s">
        <v>635</v>
      </c>
      <c r="EAK37" s="29" t="s">
        <v>635</v>
      </c>
      <c r="EAL37" s="29" t="s">
        <v>635</v>
      </c>
      <c r="EAM37" s="29" t="s">
        <v>635</v>
      </c>
      <c r="EAN37" s="29" t="s">
        <v>635</v>
      </c>
      <c r="EAO37" s="29" t="s">
        <v>635</v>
      </c>
      <c r="EAP37" s="29" t="s">
        <v>635</v>
      </c>
      <c r="EAQ37" s="29" t="s">
        <v>635</v>
      </c>
      <c r="EAR37" s="29" t="s">
        <v>635</v>
      </c>
      <c r="EAS37" s="29" t="s">
        <v>635</v>
      </c>
      <c r="EAT37" s="29" t="s">
        <v>635</v>
      </c>
      <c r="EAU37" s="29" t="s">
        <v>635</v>
      </c>
      <c r="EAV37" s="29" t="s">
        <v>635</v>
      </c>
      <c r="EAW37" s="29" t="s">
        <v>635</v>
      </c>
      <c r="EAX37" s="29" t="s">
        <v>635</v>
      </c>
      <c r="EAY37" s="29" t="s">
        <v>635</v>
      </c>
      <c r="EAZ37" s="29" t="s">
        <v>635</v>
      </c>
      <c r="EBA37" s="29" t="s">
        <v>635</v>
      </c>
      <c r="EBB37" s="29" t="s">
        <v>635</v>
      </c>
      <c r="EBC37" s="29" t="s">
        <v>635</v>
      </c>
      <c r="EBD37" s="29" t="s">
        <v>635</v>
      </c>
      <c r="EBE37" s="29" t="s">
        <v>635</v>
      </c>
      <c r="EBF37" s="29" t="s">
        <v>635</v>
      </c>
      <c r="EBG37" s="29" t="s">
        <v>635</v>
      </c>
      <c r="EBH37" s="29" t="s">
        <v>635</v>
      </c>
      <c r="EBI37" s="29" t="s">
        <v>635</v>
      </c>
      <c r="EBJ37" s="29" t="s">
        <v>635</v>
      </c>
      <c r="EBK37" s="29" t="s">
        <v>635</v>
      </c>
      <c r="EBL37" s="29" t="s">
        <v>635</v>
      </c>
      <c r="EBM37" s="29" t="s">
        <v>635</v>
      </c>
      <c r="EBN37" s="29" t="s">
        <v>635</v>
      </c>
      <c r="EBO37" s="29" t="s">
        <v>635</v>
      </c>
      <c r="EBP37" s="29" t="s">
        <v>635</v>
      </c>
      <c r="EBQ37" s="29" t="s">
        <v>635</v>
      </c>
      <c r="EBR37" s="29" t="s">
        <v>635</v>
      </c>
      <c r="EBS37" s="29" t="s">
        <v>635</v>
      </c>
      <c r="EBT37" s="29" t="s">
        <v>635</v>
      </c>
      <c r="EBU37" s="29" t="s">
        <v>635</v>
      </c>
      <c r="EBV37" s="29" t="s">
        <v>635</v>
      </c>
      <c r="EBW37" s="29" t="s">
        <v>635</v>
      </c>
      <c r="EBX37" s="29" t="s">
        <v>635</v>
      </c>
      <c r="EBY37" s="29" t="s">
        <v>635</v>
      </c>
      <c r="EBZ37" s="29" t="s">
        <v>635</v>
      </c>
      <c r="ECA37" s="29" t="s">
        <v>635</v>
      </c>
      <c r="ECB37" s="29" t="s">
        <v>635</v>
      </c>
      <c r="ECC37" s="29" t="s">
        <v>635</v>
      </c>
      <c r="ECD37" s="29" t="s">
        <v>635</v>
      </c>
      <c r="ECE37" s="29" t="s">
        <v>635</v>
      </c>
      <c r="ECF37" s="29" t="s">
        <v>635</v>
      </c>
      <c r="ECG37" s="29" t="s">
        <v>635</v>
      </c>
      <c r="ECH37" s="29" t="s">
        <v>635</v>
      </c>
      <c r="ECI37" s="29" t="s">
        <v>635</v>
      </c>
      <c r="ECJ37" s="29" t="s">
        <v>635</v>
      </c>
      <c r="ECK37" s="29" t="s">
        <v>635</v>
      </c>
      <c r="ECL37" s="29" t="s">
        <v>635</v>
      </c>
      <c r="ECM37" s="29" t="s">
        <v>635</v>
      </c>
      <c r="ECN37" s="29" t="s">
        <v>635</v>
      </c>
      <c r="ECO37" s="29" t="s">
        <v>635</v>
      </c>
      <c r="ECP37" s="29" t="s">
        <v>635</v>
      </c>
      <c r="ECQ37" s="29" t="s">
        <v>635</v>
      </c>
      <c r="ECR37" s="29" t="s">
        <v>635</v>
      </c>
      <c r="ECS37" s="29" t="s">
        <v>635</v>
      </c>
      <c r="ECT37" s="29" t="s">
        <v>635</v>
      </c>
      <c r="ECU37" s="29" t="s">
        <v>635</v>
      </c>
      <c r="ECV37" s="29" t="s">
        <v>635</v>
      </c>
      <c r="ECW37" s="29" t="s">
        <v>635</v>
      </c>
      <c r="ECX37" s="29" t="s">
        <v>635</v>
      </c>
      <c r="ECY37" s="29" t="s">
        <v>635</v>
      </c>
      <c r="ECZ37" s="29" t="s">
        <v>635</v>
      </c>
      <c r="EDA37" s="29" t="s">
        <v>635</v>
      </c>
      <c r="EDB37" s="29" t="s">
        <v>635</v>
      </c>
      <c r="EDC37" s="29" t="s">
        <v>635</v>
      </c>
      <c r="EDD37" s="29" t="s">
        <v>635</v>
      </c>
      <c r="EDE37" s="29" t="s">
        <v>635</v>
      </c>
      <c r="EDF37" s="29" t="s">
        <v>635</v>
      </c>
      <c r="EDG37" s="29" t="s">
        <v>635</v>
      </c>
      <c r="EDH37" s="29" t="s">
        <v>635</v>
      </c>
      <c r="EDI37" s="29" t="s">
        <v>635</v>
      </c>
      <c r="EDJ37" s="29" t="s">
        <v>635</v>
      </c>
      <c r="EDK37" s="29" t="s">
        <v>635</v>
      </c>
      <c r="EDL37" s="29" t="s">
        <v>635</v>
      </c>
      <c r="EDM37" s="29" t="s">
        <v>635</v>
      </c>
      <c r="EDN37" s="29" t="s">
        <v>635</v>
      </c>
      <c r="EDO37" s="29" t="s">
        <v>635</v>
      </c>
      <c r="EDP37" s="29" t="s">
        <v>635</v>
      </c>
      <c r="EDQ37" s="29" t="s">
        <v>635</v>
      </c>
      <c r="EDR37" s="29" t="s">
        <v>635</v>
      </c>
      <c r="EDS37" s="29" t="s">
        <v>635</v>
      </c>
      <c r="EDT37" s="29" t="s">
        <v>635</v>
      </c>
      <c r="EDU37" s="29" t="s">
        <v>635</v>
      </c>
      <c r="EDV37" s="29" t="s">
        <v>635</v>
      </c>
      <c r="EDW37" s="29" t="s">
        <v>635</v>
      </c>
      <c r="EDX37" s="29" t="s">
        <v>635</v>
      </c>
      <c r="EDY37" s="29" t="s">
        <v>635</v>
      </c>
      <c r="EDZ37" s="29" t="s">
        <v>635</v>
      </c>
      <c r="EEA37" s="29" t="s">
        <v>635</v>
      </c>
      <c r="EEB37" s="29" t="s">
        <v>635</v>
      </c>
      <c r="EEC37" s="29" t="s">
        <v>635</v>
      </c>
      <c r="EED37" s="29" t="s">
        <v>635</v>
      </c>
      <c r="EEE37" s="29" t="s">
        <v>635</v>
      </c>
      <c r="EEF37" s="29" t="s">
        <v>635</v>
      </c>
      <c r="EEG37" s="29" t="s">
        <v>635</v>
      </c>
      <c r="EEH37" s="29" t="s">
        <v>635</v>
      </c>
      <c r="EEI37" s="29" t="s">
        <v>635</v>
      </c>
      <c r="EEJ37" s="29" t="s">
        <v>635</v>
      </c>
      <c r="EEK37" s="29" t="s">
        <v>635</v>
      </c>
      <c r="EEL37" s="29" t="s">
        <v>635</v>
      </c>
      <c r="EEM37" s="29" t="s">
        <v>635</v>
      </c>
      <c r="EEN37" s="29" t="s">
        <v>635</v>
      </c>
      <c r="EEO37" s="29" t="s">
        <v>635</v>
      </c>
      <c r="EEP37" s="29" t="s">
        <v>635</v>
      </c>
      <c r="EEQ37" s="29" t="s">
        <v>635</v>
      </c>
      <c r="EER37" s="29" t="s">
        <v>635</v>
      </c>
      <c r="EES37" s="29" t="s">
        <v>635</v>
      </c>
      <c r="EET37" s="29" t="s">
        <v>635</v>
      </c>
      <c r="EEU37" s="29" t="s">
        <v>635</v>
      </c>
      <c r="EEV37" s="29" t="s">
        <v>635</v>
      </c>
      <c r="EEW37" s="29" t="s">
        <v>635</v>
      </c>
      <c r="EEX37" s="29" t="s">
        <v>635</v>
      </c>
      <c r="EEY37" s="29" t="s">
        <v>635</v>
      </c>
      <c r="EEZ37" s="29" t="s">
        <v>635</v>
      </c>
      <c r="EFA37" s="29" t="s">
        <v>635</v>
      </c>
      <c r="EFB37" s="29" t="s">
        <v>635</v>
      </c>
      <c r="EFC37" s="29" t="s">
        <v>635</v>
      </c>
      <c r="EFD37" s="29" t="s">
        <v>635</v>
      </c>
      <c r="EFE37" s="29" t="s">
        <v>635</v>
      </c>
      <c r="EFF37" s="29" t="s">
        <v>635</v>
      </c>
      <c r="EFG37" s="29" t="s">
        <v>635</v>
      </c>
      <c r="EFH37" s="29" t="s">
        <v>635</v>
      </c>
      <c r="EFI37" s="29" t="s">
        <v>635</v>
      </c>
      <c r="EFJ37" s="29" t="s">
        <v>635</v>
      </c>
      <c r="EFK37" s="29" t="s">
        <v>635</v>
      </c>
      <c r="EFL37" s="29" t="s">
        <v>635</v>
      </c>
      <c r="EFM37" s="29" t="s">
        <v>635</v>
      </c>
      <c r="EFN37" s="29" t="s">
        <v>635</v>
      </c>
      <c r="EFO37" s="29" t="s">
        <v>635</v>
      </c>
      <c r="EFP37" s="29" t="s">
        <v>635</v>
      </c>
      <c r="EFQ37" s="29" t="s">
        <v>635</v>
      </c>
      <c r="EFR37" s="29" t="s">
        <v>635</v>
      </c>
      <c r="EFS37" s="29" t="s">
        <v>635</v>
      </c>
      <c r="EFT37" s="29" t="s">
        <v>635</v>
      </c>
      <c r="EFU37" s="29" t="s">
        <v>635</v>
      </c>
      <c r="EFV37" s="29" t="s">
        <v>635</v>
      </c>
      <c r="EFW37" s="29" t="s">
        <v>635</v>
      </c>
      <c r="EFX37" s="29" t="s">
        <v>635</v>
      </c>
      <c r="EFY37" s="29" t="s">
        <v>635</v>
      </c>
      <c r="EFZ37" s="29" t="s">
        <v>635</v>
      </c>
      <c r="EGA37" s="29" t="s">
        <v>635</v>
      </c>
      <c r="EGB37" s="29" t="s">
        <v>635</v>
      </c>
      <c r="EGC37" s="29" t="s">
        <v>635</v>
      </c>
      <c r="EGD37" s="29" t="s">
        <v>635</v>
      </c>
      <c r="EGE37" s="29" t="s">
        <v>635</v>
      </c>
      <c r="EGF37" s="29" t="s">
        <v>635</v>
      </c>
      <c r="EGG37" s="29" t="s">
        <v>635</v>
      </c>
      <c r="EGH37" s="29" t="s">
        <v>635</v>
      </c>
      <c r="EGI37" s="29" t="s">
        <v>635</v>
      </c>
      <c r="EGJ37" s="29" t="s">
        <v>635</v>
      </c>
      <c r="EGK37" s="29" t="s">
        <v>635</v>
      </c>
      <c r="EGL37" s="29" t="s">
        <v>635</v>
      </c>
      <c r="EGM37" s="29" t="s">
        <v>635</v>
      </c>
      <c r="EGN37" s="29" t="s">
        <v>635</v>
      </c>
      <c r="EGO37" s="29" t="s">
        <v>635</v>
      </c>
      <c r="EGP37" s="29" t="s">
        <v>635</v>
      </c>
      <c r="EGQ37" s="29" t="s">
        <v>635</v>
      </c>
      <c r="EGR37" s="29" t="s">
        <v>635</v>
      </c>
      <c r="EGS37" s="29" t="s">
        <v>635</v>
      </c>
      <c r="EGT37" s="29" t="s">
        <v>635</v>
      </c>
      <c r="EGU37" s="29" t="s">
        <v>635</v>
      </c>
      <c r="EGV37" s="29" t="s">
        <v>635</v>
      </c>
      <c r="EGW37" s="29" t="s">
        <v>635</v>
      </c>
      <c r="EGX37" s="29" t="s">
        <v>635</v>
      </c>
      <c r="EGY37" s="29" t="s">
        <v>635</v>
      </c>
      <c r="EGZ37" s="29" t="s">
        <v>635</v>
      </c>
      <c r="EHA37" s="29" t="s">
        <v>635</v>
      </c>
      <c r="EHB37" s="29" t="s">
        <v>635</v>
      </c>
      <c r="EHC37" s="29" t="s">
        <v>635</v>
      </c>
      <c r="EHD37" s="29" t="s">
        <v>635</v>
      </c>
      <c r="EHE37" s="29" t="s">
        <v>635</v>
      </c>
      <c r="EHF37" s="29" t="s">
        <v>635</v>
      </c>
      <c r="EHG37" s="29" t="s">
        <v>635</v>
      </c>
      <c r="EHH37" s="29" t="s">
        <v>635</v>
      </c>
      <c r="EHI37" s="29" t="s">
        <v>635</v>
      </c>
      <c r="EHJ37" s="29" t="s">
        <v>635</v>
      </c>
      <c r="EHK37" s="29" t="s">
        <v>635</v>
      </c>
      <c r="EHL37" s="29" t="s">
        <v>635</v>
      </c>
      <c r="EHM37" s="29" t="s">
        <v>635</v>
      </c>
      <c r="EHN37" s="29" t="s">
        <v>635</v>
      </c>
      <c r="EHO37" s="29" t="s">
        <v>635</v>
      </c>
      <c r="EHP37" s="29" t="s">
        <v>635</v>
      </c>
      <c r="EHQ37" s="29" t="s">
        <v>635</v>
      </c>
      <c r="EHR37" s="29" t="s">
        <v>635</v>
      </c>
      <c r="EHS37" s="29" t="s">
        <v>635</v>
      </c>
      <c r="EHT37" s="29" t="s">
        <v>635</v>
      </c>
      <c r="EHU37" s="29" t="s">
        <v>635</v>
      </c>
      <c r="EHV37" s="29" t="s">
        <v>635</v>
      </c>
      <c r="EHW37" s="29" t="s">
        <v>635</v>
      </c>
      <c r="EHX37" s="29" t="s">
        <v>635</v>
      </c>
      <c r="EHY37" s="29" t="s">
        <v>635</v>
      </c>
      <c r="EHZ37" s="29" t="s">
        <v>635</v>
      </c>
      <c r="EIA37" s="29" t="s">
        <v>635</v>
      </c>
      <c r="EIB37" s="29" t="s">
        <v>635</v>
      </c>
      <c r="EIC37" s="29" t="s">
        <v>635</v>
      </c>
      <c r="EID37" s="29" t="s">
        <v>635</v>
      </c>
      <c r="EIE37" s="29" t="s">
        <v>635</v>
      </c>
      <c r="EIF37" s="29" t="s">
        <v>635</v>
      </c>
      <c r="EIG37" s="29" t="s">
        <v>635</v>
      </c>
      <c r="EIH37" s="29" t="s">
        <v>635</v>
      </c>
      <c r="EII37" s="29" t="s">
        <v>635</v>
      </c>
      <c r="EIJ37" s="29" t="s">
        <v>635</v>
      </c>
      <c r="EIK37" s="29" t="s">
        <v>635</v>
      </c>
      <c r="EIL37" s="29" t="s">
        <v>635</v>
      </c>
      <c r="EIM37" s="29" t="s">
        <v>635</v>
      </c>
      <c r="EIN37" s="29" t="s">
        <v>635</v>
      </c>
      <c r="EIO37" s="29" t="s">
        <v>635</v>
      </c>
      <c r="EIP37" s="29" t="s">
        <v>635</v>
      </c>
      <c r="EIQ37" s="29" t="s">
        <v>635</v>
      </c>
      <c r="EIR37" s="29" t="s">
        <v>635</v>
      </c>
      <c r="EIS37" s="29" t="s">
        <v>635</v>
      </c>
      <c r="EIT37" s="29" t="s">
        <v>635</v>
      </c>
      <c r="EIU37" s="29" t="s">
        <v>635</v>
      </c>
      <c r="EIV37" s="29" t="s">
        <v>635</v>
      </c>
      <c r="EIW37" s="29" t="s">
        <v>635</v>
      </c>
      <c r="EIX37" s="29" t="s">
        <v>635</v>
      </c>
      <c r="EIY37" s="29" t="s">
        <v>635</v>
      </c>
      <c r="EIZ37" s="29" t="s">
        <v>635</v>
      </c>
      <c r="EJA37" s="29" t="s">
        <v>635</v>
      </c>
      <c r="EJB37" s="29" t="s">
        <v>635</v>
      </c>
      <c r="EJC37" s="29" t="s">
        <v>635</v>
      </c>
      <c r="EJD37" s="29" t="s">
        <v>635</v>
      </c>
      <c r="EJE37" s="29" t="s">
        <v>635</v>
      </c>
      <c r="EJF37" s="29" t="s">
        <v>635</v>
      </c>
      <c r="EJG37" s="29" t="s">
        <v>635</v>
      </c>
      <c r="EJH37" s="29" t="s">
        <v>635</v>
      </c>
      <c r="EJI37" s="29" t="s">
        <v>635</v>
      </c>
      <c r="EJJ37" s="29" t="s">
        <v>635</v>
      </c>
      <c r="EJK37" s="29" t="s">
        <v>635</v>
      </c>
      <c r="EJL37" s="29" t="s">
        <v>635</v>
      </c>
      <c r="EJM37" s="29" t="s">
        <v>635</v>
      </c>
      <c r="EJN37" s="29" t="s">
        <v>635</v>
      </c>
      <c r="EJO37" s="29" t="s">
        <v>635</v>
      </c>
      <c r="EJP37" s="29" t="s">
        <v>635</v>
      </c>
      <c r="EJQ37" s="29" t="s">
        <v>635</v>
      </c>
      <c r="EJR37" s="29" t="s">
        <v>635</v>
      </c>
      <c r="EJS37" s="29" t="s">
        <v>635</v>
      </c>
      <c r="EJT37" s="29" t="s">
        <v>635</v>
      </c>
      <c r="EJU37" s="29" t="s">
        <v>635</v>
      </c>
      <c r="EJV37" s="29" t="s">
        <v>635</v>
      </c>
      <c r="EJW37" s="29" t="s">
        <v>635</v>
      </c>
      <c r="EJX37" s="29" t="s">
        <v>635</v>
      </c>
      <c r="EJY37" s="29" t="s">
        <v>635</v>
      </c>
      <c r="EJZ37" s="29" t="s">
        <v>635</v>
      </c>
      <c r="EKA37" s="29" t="s">
        <v>635</v>
      </c>
      <c r="EKB37" s="29" t="s">
        <v>635</v>
      </c>
      <c r="EKC37" s="29" t="s">
        <v>635</v>
      </c>
      <c r="EKD37" s="29" t="s">
        <v>635</v>
      </c>
      <c r="EKE37" s="29" t="s">
        <v>635</v>
      </c>
      <c r="EKF37" s="29" t="s">
        <v>635</v>
      </c>
      <c r="EKG37" s="29" t="s">
        <v>635</v>
      </c>
      <c r="EKH37" s="29" t="s">
        <v>635</v>
      </c>
      <c r="EKI37" s="29" t="s">
        <v>635</v>
      </c>
      <c r="EKJ37" s="29" t="s">
        <v>635</v>
      </c>
      <c r="EKK37" s="29" t="s">
        <v>635</v>
      </c>
      <c r="EKL37" s="29" t="s">
        <v>635</v>
      </c>
      <c r="EKM37" s="29" t="s">
        <v>635</v>
      </c>
      <c r="EKN37" s="29" t="s">
        <v>635</v>
      </c>
      <c r="EKO37" s="29" t="s">
        <v>635</v>
      </c>
      <c r="EKP37" s="29" t="s">
        <v>635</v>
      </c>
      <c r="EKQ37" s="29" t="s">
        <v>635</v>
      </c>
      <c r="EKR37" s="29" t="s">
        <v>635</v>
      </c>
      <c r="EKS37" s="29" t="s">
        <v>635</v>
      </c>
      <c r="EKT37" s="29" t="s">
        <v>635</v>
      </c>
      <c r="EKU37" s="29" t="s">
        <v>635</v>
      </c>
      <c r="EKV37" s="29" t="s">
        <v>635</v>
      </c>
      <c r="EKW37" s="29" t="s">
        <v>635</v>
      </c>
      <c r="EKX37" s="29" t="s">
        <v>635</v>
      </c>
      <c r="EKY37" s="29" t="s">
        <v>635</v>
      </c>
      <c r="EKZ37" s="29" t="s">
        <v>635</v>
      </c>
      <c r="ELA37" s="29" t="s">
        <v>635</v>
      </c>
      <c r="ELB37" s="29" t="s">
        <v>635</v>
      </c>
      <c r="ELC37" s="29" t="s">
        <v>635</v>
      </c>
      <c r="ELD37" s="29" t="s">
        <v>635</v>
      </c>
      <c r="ELE37" s="29" t="s">
        <v>635</v>
      </c>
      <c r="ELF37" s="29" t="s">
        <v>635</v>
      </c>
      <c r="ELG37" s="29" t="s">
        <v>635</v>
      </c>
      <c r="ELH37" s="29" t="s">
        <v>635</v>
      </c>
      <c r="ELI37" s="29" t="s">
        <v>635</v>
      </c>
      <c r="ELJ37" s="29" t="s">
        <v>635</v>
      </c>
      <c r="ELK37" s="29" t="s">
        <v>635</v>
      </c>
      <c r="ELL37" s="29" t="s">
        <v>635</v>
      </c>
      <c r="ELM37" s="29" t="s">
        <v>635</v>
      </c>
      <c r="ELN37" s="29" t="s">
        <v>635</v>
      </c>
      <c r="ELO37" s="29" t="s">
        <v>635</v>
      </c>
      <c r="ELP37" s="29" t="s">
        <v>635</v>
      </c>
      <c r="ELQ37" s="29" t="s">
        <v>635</v>
      </c>
      <c r="ELR37" s="29" t="s">
        <v>635</v>
      </c>
      <c r="ELS37" s="29" t="s">
        <v>635</v>
      </c>
      <c r="ELT37" s="29" t="s">
        <v>635</v>
      </c>
      <c r="ELU37" s="29" t="s">
        <v>635</v>
      </c>
      <c r="ELV37" s="29" t="s">
        <v>635</v>
      </c>
      <c r="ELW37" s="29" t="s">
        <v>635</v>
      </c>
      <c r="ELX37" s="29" t="s">
        <v>635</v>
      </c>
      <c r="ELY37" s="29" t="s">
        <v>635</v>
      </c>
      <c r="ELZ37" s="29" t="s">
        <v>635</v>
      </c>
      <c r="EMA37" s="29" t="s">
        <v>635</v>
      </c>
      <c r="EMB37" s="29" t="s">
        <v>635</v>
      </c>
      <c r="EMC37" s="29" t="s">
        <v>635</v>
      </c>
      <c r="EMD37" s="29" t="s">
        <v>635</v>
      </c>
      <c r="EME37" s="29" t="s">
        <v>635</v>
      </c>
      <c r="EMF37" s="29" t="s">
        <v>635</v>
      </c>
      <c r="EMG37" s="29" t="s">
        <v>635</v>
      </c>
      <c r="EMH37" s="29" t="s">
        <v>635</v>
      </c>
      <c r="EMI37" s="29" t="s">
        <v>635</v>
      </c>
      <c r="EMJ37" s="29" t="s">
        <v>635</v>
      </c>
      <c r="EMK37" s="29" t="s">
        <v>635</v>
      </c>
      <c r="EML37" s="29" t="s">
        <v>635</v>
      </c>
      <c r="EMM37" s="29" t="s">
        <v>635</v>
      </c>
      <c r="EMN37" s="29" t="s">
        <v>635</v>
      </c>
      <c r="EMO37" s="29" t="s">
        <v>635</v>
      </c>
      <c r="EMP37" s="29" t="s">
        <v>635</v>
      </c>
      <c r="EMQ37" s="29" t="s">
        <v>635</v>
      </c>
      <c r="EMR37" s="29" t="s">
        <v>635</v>
      </c>
      <c r="EMS37" s="29" t="s">
        <v>635</v>
      </c>
      <c r="EMT37" s="29" t="s">
        <v>635</v>
      </c>
      <c r="EMU37" s="29" t="s">
        <v>635</v>
      </c>
      <c r="EMV37" s="29" t="s">
        <v>635</v>
      </c>
      <c r="EMW37" s="29" t="s">
        <v>635</v>
      </c>
      <c r="EMX37" s="29" t="s">
        <v>635</v>
      </c>
      <c r="EMY37" s="29" t="s">
        <v>635</v>
      </c>
      <c r="EMZ37" s="29" t="s">
        <v>635</v>
      </c>
      <c r="ENA37" s="29" t="s">
        <v>635</v>
      </c>
      <c r="ENB37" s="29" t="s">
        <v>635</v>
      </c>
      <c r="ENC37" s="29" t="s">
        <v>635</v>
      </c>
      <c r="END37" s="29" t="s">
        <v>635</v>
      </c>
      <c r="ENE37" s="29" t="s">
        <v>635</v>
      </c>
      <c r="ENF37" s="29" t="s">
        <v>635</v>
      </c>
      <c r="ENG37" s="29" t="s">
        <v>635</v>
      </c>
      <c r="ENH37" s="29" t="s">
        <v>635</v>
      </c>
      <c r="ENI37" s="29" t="s">
        <v>635</v>
      </c>
      <c r="ENJ37" s="29" t="s">
        <v>635</v>
      </c>
      <c r="ENK37" s="29" t="s">
        <v>635</v>
      </c>
      <c r="ENL37" s="29" t="s">
        <v>635</v>
      </c>
      <c r="ENM37" s="29" t="s">
        <v>635</v>
      </c>
      <c r="ENN37" s="29" t="s">
        <v>635</v>
      </c>
      <c r="ENO37" s="29" t="s">
        <v>635</v>
      </c>
      <c r="ENP37" s="29" t="s">
        <v>635</v>
      </c>
      <c r="ENQ37" s="29" t="s">
        <v>635</v>
      </c>
      <c r="ENR37" s="29" t="s">
        <v>635</v>
      </c>
      <c r="ENS37" s="29" t="s">
        <v>635</v>
      </c>
      <c r="ENT37" s="29" t="s">
        <v>635</v>
      </c>
      <c r="ENU37" s="29" t="s">
        <v>635</v>
      </c>
      <c r="ENV37" s="29" t="s">
        <v>635</v>
      </c>
      <c r="ENW37" s="29" t="s">
        <v>635</v>
      </c>
      <c r="ENX37" s="29" t="s">
        <v>635</v>
      </c>
      <c r="ENY37" s="29" t="s">
        <v>635</v>
      </c>
      <c r="ENZ37" s="29" t="s">
        <v>635</v>
      </c>
      <c r="EOA37" s="29" t="s">
        <v>635</v>
      </c>
      <c r="EOB37" s="29" t="s">
        <v>635</v>
      </c>
      <c r="EOC37" s="29" t="s">
        <v>635</v>
      </c>
      <c r="EOD37" s="29" t="s">
        <v>635</v>
      </c>
      <c r="EOE37" s="29" t="s">
        <v>635</v>
      </c>
      <c r="EOF37" s="29" t="s">
        <v>635</v>
      </c>
      <c r="EOG37" s="29" t="s">
        <v>635</v>
      </c>
      <c r="EOH37" s="29" t="s">
        <v>635</v>
      </c>
      <c r="EOI37" s="29" t="s">
        <v>635</v>
      </c>
      <c r="EOJ37" s="29" t="s">
        <v>635</v>
      </c>
      <c r="EOK37" s="29" t="s">
        <v>635</v>
      </c>
      <c r="EOL37" s="29" t="s">
        <v>635</v>
      </c>
      <c r="EOM37" s="29" t="s">
        <v>635</v>
      </c>
      <c r="EON37" s="29" t="s">
        <v>635</v>
      </c>
      <c r="EOO37" s="29" t="s">
        <v>635</v>
      </c>
      <c r="EOP37" s="29" t="s">
        <v>635</v>
      </c>
      <c r="EOQ37" s="29" t="s">
        <v>635</v>
      </c>
      <c r="EOR37" s="29" t="s">
        <v>635</v>
      </c>
      <c r="EOS37" s="29" t="s">
        <v>635</v>
      </c>
      <c r="EOT37" s="29" t="s">
        <v>635</v>
      </c>
      <c r="EOU37" s="29" t="s">
        <v>635</v>
      </c>
      <c r="EOV37" s="29" t="s">
        <v>635</v>
      </c>
      <c r="EOW37" s="29" t="s">
        <v>635</v>
      </c>
      <c r="EOX37" s="29" t="s">
        <v>635</v>
      </c>
      <c r="EOY37" s="29" t="s">
        <v>635</v>
      </c>
      <c r="EOZ37" s="29" t="s">
        <v>635</v>
      </c>
      <c r="EPA37" s="29" t="s">
        <v>635</v>
      </c>
      <c r="EPB37" s="29" t="s">
        <v>635</v>
      </c>
      <c r="EPC37" s="29" t="s">
        <v>635</v>
      </c>
      <c r="EPD37" s="29" t="s">
        <v>635</v>
      </c>
      <c r="EPE37" s="29" t="s">
        <v>635</v>
      </c>
      <c r="EPF37" s="29" t="s">
        <v>635</v>
      </c>
      <c r="EPG37" s="29" t="s">
        <v>635</v>
      </c>
      <c r="EPH37" s="29" t="s">
        <v>635</v>
      </c>
      <c r="EPI37" s="29" t="s">
        <v>635</v>
      </c>
      <c r="EPJ37" s="29" t="s">
        <v>635</v>
      </c>
      <c r="EPK37" s="29" t="s">
        <v>635</v>
      </c>
      <c r="EPL37" s="29" t="s">
        <v>635</v>
      </c>
      <c r="EPM37" s="29" t="s">
        <v>635</v>
      </c>
      <c r="EPN37" s="29" t="s">
        <v>635</v>
      </c>
      <c r="EPO37" s="29" t="s">
        <v>635</v>
      </c>
      <c r="EPP37" s="29" t="s">
        <v>635</v>
      </c>
      <c r="EPQ37" s="29" t="s">
        <v>635</v>
      </c>
      <c r="EPR37" s="29" t="s">
        <v>635</v>
      </c>
      <c r="EPS37" s="29" t="s">
        <v>635</v>
      </c>
      <c r="EPT37" s="29" t="s">
        <v>635</v>
      </c>
      <c r="EPU37" s="29" t="s">
        <v>635</v>
      </c>
      <c r="EPV37" s="29" t="s">
        <v>635</v>
      </c>
      <c r="EPW37" s="29" t="s">
        <v>635</v>
      </c>
      <c r="EPX37" s="29" t="s">
        <v>635</v>
      </c>
      <c r="EPY37" s="29" t="s">
        <v>635</v>
      </c>
      <c r="EPZ37" s="29" t="s">
        <v>635</v>
      </c>
      <c r="EQA37" s="29" t="s">
        <v>635</v>
      </c>
      <c r="EQB37" s="29" t="s">
        <v>635</v>
      </c>
      <c r="EQC37" s="29" t="s">
        <v>635</v>
      </c>
      <c r="EQD37" s="29" t="s">
        <v>635</v>
      </c>
      <c r="EQE37" s="29" t="s">
        <v>635</v>
      </c>
      <c r="EQF37" s="29" t="s">
        <v>635</v>
      </c>
      <c r="EQG37" s="29" t="s">
        <v>635</v>
      </c>
      <c r="EQH37" s="29" t="s">
        <v>635</v>
      </c>
      <c r="EQI37" s="29" t="s">
        <v>635</v>
      </c>
      <c r="EQJ37" s="29" t="s">
        <v>635</v>
      </c>
      <c r="EQK37" s="29" t="s">
        <v>635</v>
      </c>
      <c r="EQL37" s="29" t="s">
        <v>635</v>
      </c>
      <c r="EQM37" s="29" t="s">
        <v>635</v>
      </c>
      <c r="EQN37" s="29" t="s">
        <v>635</v>
      </c>
      <c r="EQO37" s="29" t="s">
        <v>635</v>
      </c>
      <c r="EQP37" s="29" t="s">
        <v>635</v>
      </c>
      <c r="EQQ37" s="29" t="s">
        <v>635</v>
      </c>
      <c r="EQR37" s="29" t="s">
        <v>635</v>
      </c>
      <c r="EQS37" s="29" t="s">
        <v>635</v>
      </c>
      <c r="EQT37" s="29" t="s">
        <v>635</v>
      </c>
      <c r="EQU37" s="29" t="s">
        <v>635</v>
      </c>
      <c r="EQV37" s="29" t="s">
        <v>635</v>
      </c>
      <c r="EQW37" s="29" t="s">
        <v>635</v>
      </c>
      <c r="EQX37" s="29" t="s">
        <v>635</v>
      </c>
      <c r="EQY37" s="29" t="s">
        <v>635</v>
      </c>
      <c r="EQZ37" s="29" t="s">
        <v>635</v>
      </c>
      <c r="ERA37" s="29" t="s">
        <v>635</v>
      </c>
      <c r="ERB37" s="29" t="s">
        <v>635</v>
      </c>
      <c r="ERC37" s="29" t="s">
        <v>635</v>
      </c>
      <c r="ERD37" s="29" t="s">
        <v>635</v>
      </c>
      <c r="ERE37" s="29" t="s">
        <v>635</v>
      </c>
      <c r="ERF37" s="29" t="s">
        <v>635</v>
      </c>
      <c r="ERG37" s="29" t="s">
        <v>635</v>
      </c>
      <c r="ERH37" s="29" t="s">
        <v>635</v>
      </c>
      <c r="ERI37" s="29" t="s">
        <v>635</v>
      </c>
      <c r="ERJ37" s="29" t="s">
        <v>635</v>
      </c>
      <c r="ERK37" s="29" t="s">
        <v>635</v>
      </c>
      <c r="ERL37" s="29" t="s">
        <v>635</v>
      </c>
      <c r="ERM37" s="29" t="s">
        <v>635</v>
      </c>
      <c r="ERN37" s="29" t="s">
        <v>635</v>
      </c>
      <c r="ERO37" s="29" t="s">
        <v>635</v>
      </c>
      <c r="ERP37" s="29" t="s">
        <v>635</v>
      </c>
      <c r="ERQ37" s="29" t="s">
        <v>635</v>
      </c>
      <c r="ERR37" s="29" t="s">
        <v>635</v>
      </c>
      <c r="ERS37" s="29" t="s">
        <v>635</v>
      </c>
      <c r="ERT37" s="29" t="s">
        <v>635</v>
      </c>
      <c r="ERU37" s="29" t="s">
        <v>635</v>
      </c>
      <c r="ERV37" s="29" t="s">
        <v>635</v>
      </c>
      <c r="ERW37" s="29" t="s">
        <v>635</v>
      </c>
      <c r="ERX37" s="29" t="s">
        <v>635</v>
      </c>
      <c r="ERY37" s="29" t="s">
        <v>635</v>
      </c>
      <c r="ERZ37" s="29" t="s">
        <v>635</v>
      </c>
      <c r="ESA37" s="29" t="s">
        <v>635</v>
      </c>
      <c r="ESB37" s="29" t="s">
        <v>635</v>
      </c>
      <c r="ESC37" s="29" t="s">
        <v>635</v>
      </c>
      <c r="ESD37" s="29" t="s">
        <v>635</v>
      </c>
      <c r="ESE37" s="29" t="s">
        <v>635</v>
      </c>
      <c r="ESF37" s="29" t="s">
        <v>635</v>
      </c>
      <c r="ESG37" s="29" t="s">
        <v>635</v>
      </c>
      <c r="ESH37" s="29" t="s">
        <v>635</v>
      </c>
      <c r="ESI37" s="29" t="s">
        <v>635</v>
      </c>
      <c r="ESJ37" s="29" t="s">
        <v>635</v>
      </c>
      <c r="ESK37" s="29" t="s">
        <v>635</v>
      </c>
      <c r="ESL37" s="29" t="s">
        <v>635</v>
      </c>
      <c r="ESM37" s="29" t="s">
        <v>635</v>
      </c>
      <c r="ESN37" s="29" t="s">
        <v>635</v>
      </c>
      <c r="ESO37" s="29" t="s">
        <v>635</v>
      </c>
      <c r="ESP37" s="29" t="s">
        <v>635</v>
      </c>
      <c r="ESQ37" s="29" t="s">
        <v>635</v>
      </c>
      <c r="ESR37" s="29" t="s">
        <v>635</v>
      </c>
      <c r="ESS37" s="29" t="s">
        <v>635</v>
      </c>
      <c r="EST37" s="29" t="s">
        <v>635</v>
      </c>
      <c r="ESU37" s="29" t="s">
        <v>635</v>
      </c>
      <c r="ESV37" s="29" t="s">
        <v>635</v>
      </c>
      <c r="ESW37" s="29" t="s">
        <v>635</v>
      </c>
      <c r="ESX37" s="29" t="s">
        <v>635</v>
      </c>
      <c r="ESY37" s="29" t="s">
        <v>635</v>
      </c>
      <c r="ESZ37" s="29" t="s">
        <v>635</v>
      </c>
      <c r="ETA37" s="29" t="s">
        <v>635</v>
      </c>
      <c r="ETB37" s="29" t="s">
        <v>635</v>
      </c>
      <c r="ETC37" s="29" t="s">
        <v>635</v>
      </c>
      <c r="ETD37" s="29" t="s">
        <v>635</v>
      </c>
      <c r="ETE37" s="29" t="s">
        <v>635</v>
      </c>
      <c r="ETF37" s="29" t="s">
        <v>635</v>
      </c>
      <c r="ETG37" s="29" t="s">
        <v>635</v>
      </c>
      <c r="ETH37" s="29" t="s">
        <v>635</v>
      </c>
      <c r="ETI37" s="29" t="s">
        <v>635</v>
      </c>
      <c r="ETJ37" s="29" t="s">
        <v>635</v>
      </c>
      <c r="ETK37" s="29" t="s">
        <v>635</v>
      </c>
      <c r="ETL37" s="29" t="s">
        <v>635</v>
      </c>
      <c r="ETM37" s="29" t="s">
        <v>635</v>
      </c>
      <c r="ETN37" s="29" t="s">
        <v>635</v>
      </c>
      <c r="ETO37" s="29" t="s">
        <v>635</v>
      </c>
      <c r="ETP37" s="29" t="s">
        <v>635</v>
      </c>
      <c r="ETQ37" s="29" t="s">
        <v>635</v>
      </c>
      <c r="ETR37" s="29" t="s">
        <v>635</v>
      </c>
      <c r="ETS37" s="29" t="s">
        <v>635</v>
      </c>
      <c r="ETT37" s="29" t="s">
        <v>635</v>
      </c>
      <c r="ETU37" s="29" t="s">
        <v>635</v>
      </c>
      <c r="ETV37" s="29" t="s">
        <v>635</v>
      </c>
      <c r="ETW37" s="29" t="s">
        <v>635</v>
      </c>
      <c r="ETX37" s="29" t="s">
        <v>635</v>
      </c>
      <c r="ETY37" s="29" t="s">
        <v>635</v>
      </c>
      <c r="ETZ37" s="29" t="s">
        <v>635</v>
      </c>
      <c r="EUA37" s="29" t="s">
        <v>635</v>
      </c>
      <c r="EUB37" s="29" t="s">
        <v>635</v>
      </c>
      <c r="EUC37" s="29" t="s">
        <v>635</v>
      </c>
      <c r="EUD37" s="29" t="s">
        <v>635</v>
      </c>
      <c r="EUE37" s="29" t="s">
        <v>635</v>
      </c>
      <c r="EUF37" s="29" t="s">
        <v>635</v>
      </c>
      <c r="EUG37" s="29" t="s">
        <v>635</v>
      </c>
      <c r="EUH37" s="29" t="s">
        <v>635</v>
      </c>
      <c r="EUI37" s="29" t="s">
        <v>635</v>
      </c>
      <c r="EUJ37" s="29" t="s">
        <v>635</v>
      </c>
      <c r="EUK37" s="29" t="s">
        <v>635</v>
      </c>
      <c r="EUL37" s="29" t="s">
        <v>635</v>
      </c>
      <c r="EUM37" s="29" t="s">
        <v>635</v>
      </c>
      <c r="EUN37" s="29" t="s">
        <v>635</v>
      </c>
      <c r="EUO37" s="29" t="s">
        <v>635</v>
      </c>
      <c r="EUP37" s="29" t="s">
        <v>635</v>
      </c>
      <c r="EUQ37" s="29" t="s">
        <v>635</v>
      </c>
      <c r="EUR37" s="29" t="s">
        <v>635</v>
      </c>
      <c r="EUS37" s="29" t="s">
        <v>635</v>
      </c>
      <c r="EUT37" s="29" t="s">
        <v>635</v>
      </c>
      <c r="EUU37" s="29" t="s">
        <v>635</v>
      </c>
      <c r="EUV37" s="29" t="s">
        <v>635</v>
      </c>
      <c r="EUW37" s="29" t="s">
        <v>635</v>
      </c>
      <c r="EUX37" s="29" t="s">
        <v>635</v>
      </c>
      <c r="EUY37" s="29" t="s">
        <v>635</v>
      </c>
      <c r="EUZ37" s="29" t="s">
        <v>635</v>
      </c>
      <c r="EVA37" s="29" t="s">
        <v>635</v>
      </c>
      <c r="EVB37" s="29" t="s">
        <v>635</v>
      </c>
      <c r="EVC37" s="29" t="s">
        <v>635</v>
      </c>
      <c r="EVD37" s="29" t="s">
        <v>635</v>
      </c>
      <c r="EVE37" s="29" t="s">
        <v>635</v>
      </c>
      <c r="EVF37" s="29" t="s">
        <v>635</v>
      </c>
      <c r="EVG37" s="29" t="s">
        <v>635</v>
      </c>
      <c r="EVH37" s="29" t="s">
        <v>635</v>
      </c>
      <c r="EVI37" s="29" t="s">
        <v>635</v>
      </c>
      <c r="EVJ37" s="29" t="s">
        <v>635</v>
      </c>
      <c r="EVK37" s="29" t="s">
        <v>635</v>
      </c>
      <c r="EVL37" s="29" t="s">
        <v>635</v>
      </c>
      <c r="EVM37" s="29" t="s">
        <v>635</v>
      </c>
      <c r="EVN37" s="29" t="s">
        <v>635</v>
      </c>
      <c r="EVO37" s="29" t="s">
        <v>635</v>
      </c>
      <c r="EVP37" s="29" t="s">
        <v>635</v>
      </c>
      <c r="EVQ37" s="29" t="s">
        <v>635</v>
      </c>
      <c r="EVR37" s="29" t="s">
        <v>635</v>
      </c>
      <c r="EVS37" s="29" t="s">
        <v>635</v>
      </c>
      <c r="EVT37" s="29" t="s">
        <v>635</v>
      </c>
      <c r="EVU37" s="29" t="s">
        <v>635</v>
      </c>
      <c r="EVV37" s="29" t="s">
        <v>635</v>
      </c>
      <c r="EVW37" s="29" t="s">
        <v>635</v>
      </c>
      <c r="EVX37" s="29" t="s">
        <v>635</v>
      </c>
      <c r="EVY37" s="29" t="s">
        <v>635</v>
      </c>
      <c r="EVZ37" s="29" t="s">
        <v>635</v>
      </c>
      <c r="EWA37" s="29" t="s">
        <v>635</v>
      </c>
      <c r="EWB37" s="29" t="s">
        <v>635</v>
      </c>
      <c r="EWC37" s="29" t="s">
        <v>635</v>
      </c>
      <c r="EWD37" s="29" t="s">
        <v>635</v>
      </c>
      <c r="EWE37" s="29" t="s">
        <v>635</v>
      </c>
      <c r="EWF37" s="29" t="s">
        <v>635</v>
      </c>
      <c r="EWG37" s="29" t="s">
        <v>635</v>
      </c>
      <c r="EWH37" s="29" t="s">
        <v>635</v>
      </c>
      <c r="EWI37" s="29" t="s">
        <v>635</v>
      </c>
      <c r="EWJ37" s="29" t="s">
        <v>635</v>
      </c>
      <c r="EWK37" s="29" t="s">
        <v>635</v>
      </c>
      <c r="EWL37" s="29" t="s">
        <v>635</v>
      </c>
      <c r="EWM37" s="29" t="s">
        <v>635</v>
      </c>
      <c r="EWN37" s="29" t="s">
        <v>635</v>
      </c>
      <c r="EWO37" s="29" t="s">
        <v>635</v>
      </c>
      <c r="EWP37" s="29" t="s">
        <v>635</v>
      </c>
      <c r="EWQ37" s="29" t="s">
        <v>635</v>
      </c>
      <c r="EWR37" s="29" t="s">
        <v>635</v>
      </c>
      <c r="EWS37" s="29" t="s">
        <v>635</v>
      </c>
      <c r="EWT37" s="29" t="s">
        <v>635</v>
      </c>
      <c r="EWU37" s="29" t="s">
        <v>635</v>
      </c>
      <c r="EWV37" s="29" t="s">
        <v>635</v>
      </c>
      <c r="EWW37" s="29" t="s">
        <v>635</v>
      </c>
      <c r="EWX37" s="29" t="s">
        <v>635</v>
      </c>
      <c r="EWY37" s="29" t="s">
        <v>635</v>
      </c>
      <c r="EWZ37" s="29" t="s">
        <v>635</v>
      </c>
      <c r="EXA37" s="29" t="s">
        <v>635</v>
      </c>
      <c r="EXB37" s="29" t="s">
        <v>635</v>
      </c>
      <c r="EXC37" s="29" t="s">
        <v>635</v>
      </c>
      <c r="EXD37" s="29" t="s">
        <v>635</v>
      </c>
      <c r="EXE37" s="29" t="s">
        <v>635</v>
      </c>
      <c r="EXF37" s="29" t="s">
        <v>635</v>
      </c>
      <c r="EXG37" s="29" t="s">
        <v>635</v>
      </c>
      <c r="EXH37" s="29" t="s">
        <v>635</v>
      </c>
      <c r="EXI37" s="29" t="s">
        <v>635</v>
      </c>
      <c r="EXJ37" s="29" t="s">
        <v>635</v>
      </c>
      <c r="EXK37" s="29" t="s">
        <v>635</v>
      </c>
      <c r="EXL37" s="29" t="s">
        <v>635</v>
      </c>
      <c r="EXM37" s="29" t="s">
        <v>635</v>
      </c>
      <c r="EXN37" s="29" t="s">
        <v>635</v>
      </c>
      <c r="EXO37" s="29" t="s">
        <v>635</v>
      </c>
      <c r="EXP37" s="29" t="s">
        <v>635</v>
      </c>
      <c r="EXQ37" s="29" t="s">
        <v>635</v>
      </c>
      <c r="EXR37" s="29" t="s">
        <v>635</v>
      </c>
      <c r="EXS37" s="29" t="s">
        <v>635</v>
      </c>
      <c r="EXT37" s="29" t="s">
        <v>635</v>
      </c>
      <c r="EXU37" s="29" t="s">
        <v>635</v>
      </c>
      <c r="EXV37" s="29" t="s">
        <v>635</v>
      </c>
      <c r="EXW37" s="29" t="s">
        <v>635</v>
      </c>
      <c r="EXX37" s="29" t="s">
        <v>635</v>
      </c>
      <c r="EXY37" s="29" t="s">
        <v>635</v>
      </c>
      <c r="EXZ37" s="29" t="s">
        <v>635</v>
      </c>
      <c r="EYA37" s="29" t="s">
        <v>635</v>
      </c>
      <c r="EYB37" s="29" t="s">
        <v>635</v>
      </c>
      <c r="EYC37" s="29" t="s">
        <v>635</v>
      </c>
      <c r="EYD37" s="29" t="s">
        <v>635</v>
      </c>
      <c r="EYE37" s="29" t="s">
        <v>635</v>
      </c>
      <c r="EYF37" s="29" t="s">
        <v>635</v>
      </c>
      <c r="EYG37" s="29" t="s">
        <v>635</v>
      </c>
      <c r="EYH37" s="29" t="s">
        <v>635</v>
      </c>
      <c r="EYI37" s="29" t="s">
        <v>635</v>
      </c>
      <c r="EYJ37" s="29" t="s">
        <v>635</v>
      </c>
      <c r="EYK37" s="29" t="s">
        <v>635</v>
      </c>
      <c r="EYL37" s="29" t="s">
        <v>635</v>
      </c>
      <c r="EYM37" s="29" t="s">
        <v>635</v>
      </c>
      <c r="EYN37" s="29" t="s">
        <v>635</v>
      </c>
      <c r="EYO37" s="29" t="s">
        <v>635</v>
      </c>
      <c r="EYP37" s="29" t="s">
        <v>635</v>
      </c>
      <c r="EYQ37" s="29" t="s">
        <v>635</v>
      </c>
      <c r="EYR37" s="29" t="s">
        <v>635</v>
      </c>
      <c r="EYS37" s="29" t="s">
        <v>635</v>
      </c>
      <c r="EYT37" s="29" t="s">
        <v>635</v>
      </c>
      <c r="EYU37" s="29" t="s">
        <v>635</v>
      </c>
      <c r="EYV37" s="29" t="s">
        <v>635</v>
      </c>
      <c r="EYW37" s="29" t="s">
        <v>635</v>
      </c>
      <c r="EYX37" s="29" t="s">
        <v>635</v>
      </c>
      <c r="EYY37" s="29" t="s">
        <v>635</v>
      </c>
      <c r="EYZ37" s="29" t="s">
        <v>635</v>
      </c>
      <c r="EZA37" s="29" t="s">
        <v>635</v>
      </c>
      <c r="EZB37" s="29" t="s">
        <v>635</v>
      </c>
      <c r="EZC37" s="29" t="s">
        <v>635</v>
      </c>
      <c r="EZD37" s="29" t="s">
        <v>635</v>
      </c>
      <c r="EZE37" s="29" t="s">
        <v>635</v>
      </c>
      <c r="EZF37" s="29" t="s">
        <v>635</v>
      </c>
      <c r="EZG37" s="29" t="s">
        <v>635</v>
      </c>
      <c r="EZH37" s="29" t="s">
        <v>635</v>
      </c>
      <c r="EZI37" s="29" t="s">
        <v>635</v>
      </c>
      <c r="EZJ37" s="29" t="s">
        <v>635</v>
      </c>
      <c r="EZK37" s="29" t="s">
        <v>635</v>
      </c>
      <c r="EZL37" s="29" t="s">
        <v>635</v>
      </c>
      <c r="EZM37" s="29" t="s">
        <v>635</v>
      </c>
      <c r="EZN37" s="29" t="s">
        <v>635</v>
      </c>
      <c r="EZO37" s="29" t="s">
        <v>635</v>
      </c>
      <c r="EZP37" s="29" t="s">
        <v>635</v>
      </c>
      <c r="EZQ37" s="29" t="s">
        <v>635</v>
      </c>
      <c r="EZR37" s="29" t="s">
        <v>635</v>
      </c>
      <c r="EZS37" s="29" t="s">
        <v>635</v>
      </c>
      <c r="EZT37" s="29" t="s">
        <v>635</v>
      </c>
      <c r="EZU37" s="29" t="s">
        <v>635</v>
      </c>
      <c r="EZV37" s="29" t="s">
        <v>635</v>
      </c>
      <c r="EZW37" s="29" t="s">
        <v>635</v>
      </c>
      <c r="EZX37" s="29" t="s">
        <v>635</v>
      </c>
      <c r="EZY37" s="29" t="s">
        <v>635</v>
      </c>
      <c r="EZZ37" s="29" t="s">
        <v>635</v>
      </c>
      <c r="FAA37" s="29" t="s">
        <v>635</v>
      </c>
      <c r="FAB37" s="29" t="s">
        <v>635</v>
      </c>
      <c r="FAC37" s="29" t="s">
        <v>635</v>
      </c>
      <c r="FAD37" s="29" t="s">
        <v>635</v>
      </c>
      <c r="FAE37" s="29" t="s">
        <v>635</v>
      </c>
      <c r="FAF37" s="29" t="s">
        <v>635</v>
      </c>
      <c r="FAG37" s="29" t="s">
        <v>635</v>
      </c>
      <c r="FAH37" s="29" t="s">
        <v>635</v>
      </c>
      <c r="FAI37" s="29" t="s">
        <v>635</v>
      </c>
      <c r="FAJ37" s="29" t="s">
        <v>635</v>
      </c>
      <c r="FAK37" s="29" t="s">
        <v>635</v>
      </c>
      <c r="FAL37" s="29" t="s">
        <v>635</v>
      </c>
      <c r="FAM37" s="29" t="s">
        <v>635</v>
      </c>
      <c r="FAN37" s="29" t="s">
        <v>635</v>
      </c>
      <c r="FAO37" s="29" t="s">
        <v>635</v>
      </c>
      <c r="FAP37" s="29" t="s">
        <v>635</v>
      </c>
      <c r="FAQ37" s="29" t="s">
        <v>635</v>
      </c>
      <c r="FAR37" s="29" t="s">
        <v>635</v>
      </c>
      <c r="FAS37" s="29" t="s">
        <v>635</v>
      </c>
      <c r="FAT37" s="29" t="s">
        <v>635</v>
      </c>
      <c r="FAU37" s="29" t="s">
        <v>635</v>
      </c>
      <c r="FAV37" s="29" t="s">
        <v>635</v>
      </c>
      <c r="FAW37" s="29" t="s">
        <v>635</v>
      </c>
      <c r="FAX37" s="29" t="s">
        <v>635</v>
      </c>
      <c r="FAY37" s="29" t="s">
        <v>635</v>
      </c>
      <c r="FAZ37" s="29" t="s">
        <v>635</v>
      </c>
      <c r="FBA37" s="29" t="s">
        <v>635</v>
      </c>
      <c r="FBB37" s="29" t="s">
        <v>635</v>
      </c>
      <c r="FBC37" s="29" t="s">
        <v>635</v>
      </c>
      <c r="FBD37" s="29" t="s">
        <v>635</v>
      </c>
      <c r="FBE37" s="29" t="s">
        <v>635</v>
      </c>
      <c r="FBF37" s="29" t="s">
        <v>635</v>
      </c>
      <c r="FBG37" s="29" t="s">
        <v>635</v>
      </c>
      <c r="FBH37" s="29" t="s">
        <v>635</v>
      </c>
      <c r="FBI37" s="29" t="s">
        <v>635</v>
      </c>
      <c r="FBJ37" s="29" t="s">
        <v>635</v>
      </c>
      <c r="FBK37" s="29" t="s">
        <v>635</v>
      </c>
      <c r="FBL37" s="29" t="s">
        <v>635</v>
      </c>
      <c r="FBM37" s="29" t="s">
        <v>635</v>
      </c>
      <c r="FBN37" s="29" t="s">
        <v>635</v>
      </c>
      <c r="FBO37" s="29" t="s">
        <v>635</v>
      </c>
      <c r="FBP37" s="29" t="s">
        <v>635</v>
      </c>
      <c r="FBQ37" s="29" t="s">
        <v>635</v>
      </c>
      <c r="FBR37" s="29" t="s">
        <v>635</v>
      </c>
      <c r="FBS37" s="29" t="s">
        <v>635</v>
      </c>
      <c r="FBT37" s="29" t="s">
        <v>635</v>
      </c>
      <c r="FBU37" s="29" t="s">
        <v>635</v>
      </c>
      <c r="FBV37" s="29" t="s">
        <v>635</v>
      </c>
      <c r="FBW37" s="29" t="s">
        <v>635</v>
      </c>
      <c r="FBX37" s="29" t="s">
        <v>635</v>
      </c>
      <c r="FBY37" s="29" t="s">
        <v>635</v>
      </c>
      <c r="FBZ37" s="29" t="s">
        <v>635</v>
      </c>
      <c r="FCA37" s="29" t="s">
        <v>635</v>
      </c>
      <c r="FCB37" s="29" t="s">
        <v>635</v>
      </c>
      <c r="FCC37" s="29" t="s">
        <v>635</v>
      </c>
      <c r="FCD37" s="29" t="s">
        <v>635</v>
      </c>
      <c r="FCE37" s="29" t="s">
        <v>635</v>
      </c>
      <c r="FCF37" s="29" t="s">
        <v>635</v>
      </c>
      <c r="FCG37" s="29" t="s">
        <v>635</v>
      </c>
      <c r="FCH37" s="29" t="s">
        <v>635</v>
      </c>
      <c r="FCI37" s="29" t="s">
        <v>635</v>
      </c>
      <c r="FCJ37" s="29" t="s">
        <v>635</v>
      </c>
      <c r="FCK37" s="29" t="s">
        <v>635</v>
      </c>
      <c r="FCL37" s="29" t="s">
        <v>635</v>
      </c>
      <c r="FCM37" s="29" t="s">
        <v>635</v>
      </c>
      <c r="FCN37" s="29" t="s">
        <v>635</v>
      </c>
      <c r="FCO37" s="29" t="s">
        <v>635</v>
      </c>
      <c r="FCP37" s="29" t="s">
        <v>635</v>
      </c>
      <c r="FCQ37" s="29" t="s">
        <v>635</v>
      </c>
      <c r="FCR37" s="29" t="s">
        <v>635</v>
      </c>
      <c r="FCS37" s="29" t="s">
        <v>635</v>
      </c>
      <c r="FCT37" s="29" t="s">
        <v>635</v>
      </c>
      <c r="FCU37" s="29" t="s">
        <v>635</v>
      </c>
      <c r="FCV37" s="29" t="s">
        <v>635</v>
      </c>
      <c r="FCW37" s="29" t="s">
        <v>635</v>
      </c>
      <c r="FCX37" s="29" t="s">
        <v>635</v>
      </c>
      <c r="FCY37" s="29" t="s">
        <v>635</v>
      </c>
      <c r="FCZ37" s="29" t="s">
        <v>635</v>
      </c>
      <c r="FDA37" s="29" t="s">
        <v>635</v>
      </c>
      <c r="FDB37" s="29" t="s">
        <v>635</v>
      </c>
      <c r="FDC37" s="29" t="s">
        <v>635</v>
      </c>
      <c r="FDD37" s="29" t="s">
        <v>635</v>
      </c>
      <c r="FDE37" s="29" t="s">
        <v>635</v>
      </c>
      <c r="FDF37" s="29" t="s">
        <v>635</v>
      </c>
      <c r="FDG37" s="29" t="s">
        <v>635</v>
      </c>
      <c r="FDH37" s="29" t="s">
        <v>635</v>
      </c>
      <c r="FDI37" s="29" t="s">
        <v>635</v>
      </c>
      <c r="FDJ37" s="29" t="s">
        <v>635</v>
      </c>
      <c r="FDK37" s="29" t="s">
        <v>635</v>
      </c>
      <c r="FDL37" s="29" t="s">
        <v>635</v>
      </c>
      <c r="FDM37" s="29" t="s">
        <v>635</v>
      </c>
      <c r="FDN37" s="29" t="s">
        <v>635</v>
      </c>
      <c r="FDO37" s="29" t="s">
        <v>635</v>
      </c>
      <c r="FDP37" s="29" t="s">
        <v>635</v>
      </c>
      <c r="FDQ37" s="29" t="s">
        <v>635</v>
      </c>
      <c r="FDR37" s="29" t="s">
        <v>635</v>
      </c>
      <c r="FDS37" s="29" t="s">
        <v>635</v>
      </c>
      <c r="FDT37" s="29" t="s">
        <v>635</v>
      </c>
      <c r="FDU37" s="29" t="s">
        <v>635</v>
      </c>
      <c r="FDV37" s="29" t="s">
        <v>635</v>
      </c>
      <c r="FDW37" s="29" t="s">
        <v>635</v>
      </c>
      <c r="FDX37" s="29" t="s">
        <v>635</v>
      </c>
      <c r="FDY37" s="29" t="s">
        <v>635</v>
      </c>
      <c r="FDZ37" s="29" t="s">
        <v>635</v>
      </c>
      <c r="FEA37" s="29" t="s">
        <v>635</v>
      </c>
      <c r="FEB37" s="29" t="s">
        <v>635</v>
      </c>
      <c r="FEC37" s="29" t="s">
        <v>635</v>
      </c>
      <c r="FED37" s="29" t="s">
        <v>635</v>
      </c>
      <c r="FEE37" s="29" t="s">
        <v>635</v>
      </c>
      <c r="FEF37" s="29" t="s">
        <v>635</v>
      </c>
      <c r="FEG37" s="29" t="s">
        <v>635</v>
      </c>
      <c r="FEH37" s="29" t="s">
        <v>635</v>
      </c>
      <c r="FEI37" s="29" t="s">
        <v>635</v>
      </c>
      <c r="FEJ37" s="29" t="s">
        <v>635</v>
      </c>
      <c r="FEK37" s="29" t="s">
        <v>635</v>
      </c>
      <c r="FEL37" s="29" t="s">
        <v>635</v>
      </c>
      <c r="FEM37" s="29" t="s">
        <v>635</v>
      </c>
      <c r="FEN37" s="29" t="s">
        <v>635</v>
      </c>
      <c r="FEO37" s="29" t="s">
        <v>635</v>
      </c>
      <c r="FEP37" s="29" t="s">
        <v>635</v>
      </c>
      <c r="FEQ37" s="29" t="s">
        <v>635</v>
      </c>
      <c r="FER37" s="29" t="s">
        <v>635</v>
      </c>
      <c r="FES37" s="29" t="s">
        <v>635</v>
      </c>
      <c r="FET37" s="29" t="s">
        <v>635</v>
      </c>
      <c r="FEU37" s="29" t="s">
        <v>635</v>
      </c>
      <c r="FEV37" s="29" t="s">
        <v>635</v>
      </c>
      <c r="FEW37" s="29" t="s">
        <v>635</v>
      </c>
      <c r="FEX37" s="29" t="s">
        <v>635</v>
      </c>
      <c r="FEY37" s="29" t="s">
        <v>635</v>
      </c>
      <c r="FEZ37" s="29" t="s">
        <v>635</v>
      </c>
      <c r="FFA37" s="29" t="s">
        <v>635</v>
      </c>
      <c r="FFB37" s="29" t="s">
        <v>635</v>
      </c>
      <c r="FFC37" s="29" t="s">
        <v>635</v>
      </c>
      <c r="FFD37" s="29" t="s">
        <v>635</v>
      </c>
      <c r="FFE37" s="29" t="s">
        <v>635</v>
      </c>
      <c r="FFF37" s="29" t="s">
        <v>635</v>
      </c>
      <c r="FFG37" s="29" t="s">
        <v>635</v>
      </c>
      <c r="FFH37" s="29" t="s">
        <v>635</v>
      </c>
      <c r="FFI37" s="29" t="s">
        <v>635</v>
      </c>
      <c r="FFJ37" s="29" t="s">
        <v>635</v>
      </c>
      <c r="FFK37" s="29" t="s">
        <v>635</v>
      </c>
      <c r="FFL37" s="29" t="s">
        <v>635</v>
      </c>
      <c r="FFM37" s="29" t="s">
        <v>635</v>
      </c>
      <c r="FFN37" s="29" t="s">
        <v>635</v>
      </c>
      <c r="FFO37" s="29" t="s">
        <v>635</v>
      </c>
      <c r="FFP37" s="29" t="s">
        <v>635</v>
      </c>
      <c r="FFQ37" s="29" t="s">
        <v>635</v>
      </c>
      <c r="FFR37" s="29" t="s">
        <v>635</v>
      </c>
      <c r="FFS37" s="29" t="s">
        <v>635</v>
      </c>
      <c r="FFT37" s="29" t="s">
        <v>635</v>
      </c>
      <c r="FFU37" s="29" t="s">
        <v>635</v>
      </c>
      <c r="FFV37" s="29" t="s">
        <v>635</v>
      </c>
      <c r="FFW37" s="29" t="s">
        <v>635</v>
      </c>
      <c r="FFX37" s="29" t="s">
        <v>635</v>
      </c>
      <c r="FFY37" s="29" t="s">
        <v>635</v>
      </c>
      <c r="FFZ37" s="29" t="s">
        <v>635</v>
      </c>
      <c r="FGA37" s="29" t="s">
        <v>635</v>
      </c>
      <c r="FGB37" s="29" t="s">
        <v>635</v>
      </c>
      <c r="FGC37" s="29" t="s">
        <v>635</v>
      </c>
      <c r="FGD37" s="29" t="s">
        <v>635</v>
      </c>
      <c r="FGE37" s="29" t="s">
        <v>635</v>
      </c>
      <c r="FGF37" s="29" t="s">
        <v>635</v>
      </c>
      <c r="FGG37" s="29" t="s">
        <v>635</v>
      </c>
      <c r="FGH37" s="29" t="s">
        <v>635</v>
      </c>
      <c r="FGI37" s="29" t="s">
        <v>635</v>
      </c>
      <c r="FGJ37" s="29" t="s">
        <v>635</v>
      </c>
      <c r="FGK37" s="29" t="s">
        <v>635</v>
      </c>
      <c r="FGL37" s="29" t="s">
        <v>635</v>
      </c>
      <c r="FGM37" s="29" t="s">
        <v>635</v>
      </c>
      <c r="FGN37" s="29" t="s">
        <v>635</v>
      </c>
      <c r="FGO37" s="29" t="s">
        <v>635</v>
      </c>
      <c r="FGP37" s="29" t="s">
        <v>635</v>
      </c>
      <c r="FGQ37" s="29" t="s">
        <v>635</v>
      </c>
      <c r="FGR37" s="29" t="s">
        <v>635</v>
      </c>
      <c r="FGS37" s="29" t="s">
        <v>635</v>
      </c>
      <c r="FGT37" s="29" t="s">
        <v>635</v>
      </c>
      <c r="FGU37" s="29" t="s">
        <v>635</v>
      </c>
      <c r="FGV37" s="29" t="s">
        <v>635</v>
      </c>
      <c r="FGW37" s="29" t="s">
        <v>635</v>
      </c>
      <c r="FGX37" s="29" t="s">
        <v>635</v>
      </c>
      <c r="FGY37" s="29" t="s">
        <v>635</v>
      </c>
      <c r="FGZ37" s="29" t="s">
        <v>635</v>
      </c>
      <c r="FHA37" s="29" t="s">
        <v>635</v>
      </c>
      <c r="FHB37" s="29" t="s">
        <v>635</v>
      </c>
      <c r="FHC37" s="29" t="s">
        <v>635</v>
      </c>
      <c r="FHD37" s="29" t="s">
        <v>635</v>
      </c>
      <c r="FHE37" s="29" t="s">
        <v>635</v>
      </c>
      <c r="FHF37" s="29" t="s">
        <v>635</v>
      </c>
      <c r="FHG37" s="29" t="s">
        <v>635</v>
      </c>
      <c r="FHH37" s="29" t="s">
        <v>635</v>
      </c>
      <c r="FHI37" s="29" t="s">
        <v>635</v>
      </c>
      <c r="FHJ37" s="29" t="s">
        <v>635</v>
      </c>
      <c r="FHK37" s="29" t="s">
        <v>635</v>
      </c>
      <c r="FHL37" s="29" t="s">
        <v>635</v>
      </c>
      <c r="FHM37" s="29" t="s">
        <v>635</v>
      </c>
      <c r="FHN37" s="29" t="s">
        <v>635</v>
      </c>
      <c r="FHO37" s="29" t="s">
        <v>635</v>
      </c>
      <c r="FHP37" s="29" t="s">
        <v>635</v>
      </c>
      <c r="FHQ37" s="29" t="s">
        <v>635</v>
      </c>
      <c r="FHR37" s="29" t="s">
        <v>635</v>
      </c>
      <c r="FHS37" s="29" t="s">
        <v>635</v>
      </c>
      <c r="FHT37" s="29" t="s">
        <v>635</v>
      </c>
      <c r="FHU37" s="29" t="s">
        <v>635</v>
      </c>
      <c r="FHV37" s="29" t="s">
        <v>635</v>
      </c>
      <c r="FHW37" s="29" t="s">
        <v>635</v>
      </c>
      <c r="FHX37" s="29" t="s">
        <v>635</v>
      </c>
      <c r="FHY37" s="29" t="s">
        <v>635</v>
      </c>
      <c r="FHZ37" s="29" t="s">
        <v>635</v>
      </c>
      <c r="FIA37" s="29" t="s">
        <v>635</v>
      </c>
      <c r="FIB37" s="29" t="s">
        <v>635</v>
      </c>
      <c r="FIC37" s="29" t="s">
        <v>635</v>
      </c>
      <c r="FID37" s="29" t="s">
        <v>635</v>
      </c>
      <c r="FIE37" s="29" t="s">
        <v>635</v>
      </c>
      <c r="FIF37" s="29" t="s">
        <v>635</v>
      </c>
      <c r="FIG37" s="29" t="s">
        <v>635</v>
      </c>
      <c r="FIH37" s="29" t="s">
        <v>635</v>
      </c>
      <c r="FII37" s="29" t="s">
        <v>635</v>
      </c>
      <c r="FIJ37" s="29" t="s">
        <v>635</v>
      </c>
      <c r="FIK37" s="29" t="s">
        <v>635</v>
      </c>
      <c r="FIL37" s="29" t="s">
        <v>635</v>
      </c>
      <c r="FIM37" s="29" t="s">
        <v>635</v>
      </c>
      <c r="FIN37" s="29" t="s">
        <v>635</v>
      </c>
      <c r="FIO37" s="29" t="s">
        <v>635</v>
      </c>
      <c r="FIP37" s="29" t="s">
        <v>635</v>
      </c>
      <c r="FIQ37" s="29" t="s">
        <v>635</v>
      </c>
      <c r="FIR37" s="29" t="s">
        <v>635</v>
      </c>
      <c r="FIS37" s="29" t="s">
        <v>635</v>
      </c>
      <c r="FIT37" s="29" t="s">
        <v>635</v>
      </c>
      <c r="FIU37" s="29" t="s">
        <v>635</v>
      </c>
      <c r="FIV37" s="29" t="s">
        <v>635</v>
      </c>
      <c r="FIW37" s="29" t="s">
        <v>635</v>
      </c>
      <c r="FIX37" s="29" t="s">
        <v>635</v>
      </c>
      <c r="FIY37" s="29" t="s">
        <v>635</v>
      </c>
      <c r="FIZ37" s="29" t="s">
        <v>635</v>
      </c>
      <c r="FJA37" s="29" t="s">
        <v>635</v>
      </c>
      <c r="FJB37" s="29" t="s">
        <v>635</v>
      </c>
      <c r="FJC37" s="29" t="s">
        <v>635</v>
      </c>
      <c r="FJD37" s="29" t="s">
        <v>635</v>
      </c>
      <c r="FJE37" s="29" t="s">
        <v>635</v>
      </c>
      <c r="FJF37" s="29" t="s">
        <v>635</v>
      </c>
      <c r="FJG37" s="29" t="s">
        <v>635</v>
      </c>
      <c r="FJH37" s="29" t="s">
        <v>635</v>
      </c>
      <c r="FJI37" s="29" t="s">
        <v>635</v>
      </c>
      <c r="FJJ37" s="29" t="s">
        <v>635</v>
      </c>
      <c r="FJK37" s="29" t="s">
        <v>635</v>
      </c>
      <c r="FJL37" s="29" t="s">
        <v>635</v>
      </c>
      <c r="FJM37" s="29" t="s">
        <v>635</v>
      </c>
      <c r="FJN37" s="29" t="s">
        <v>635</v>
      </c>
      <c r="FJO37" s="29" t="s">
        <v>635</v>
      </c>
      <c r="FJP37" s="29" t="s">
        <v>635</v>
      </c>
      <c r="FJQ37" s="29" t="s">
        <v>635</v>
      </c>
      <c r="FJR37" s="29" t="s">
        <v>635</v>
      </c>
      <c r="FJS37" s="29" t="s">
        <v>635</v>
      </c>
      <c r="FJT37" s="29" t="s">
        <v>635</v>
      </c>
      <c r="FJU37" s="29" t="s">
        <v>635</v>
      </c>
      <c r="FJV37" s="29" t="s">
        <v>635</v>
      </c>
      <c r="FJW37" s="29" t="s">
        <v>635</v>
      </c>
      <c r="FJX37" s="29" t="s">
        <v>635</v>
      </c>
      <c r="FJY37" s="29" t="s">
        <v>635</v>
      </c>
      <c r="FJZ37" s="29" t="s">
        <v>635</v>
      </c>
      <c r="FKA37" s="29" t="s">
        <v>635</v>
      </c>
      <c r="FKB37" s="29" t="s">
        <v>635</v>
      </c>
      <c r="FKC37" s="29" t="s">
        <v>635</v>
      </c>
      <c r="FKD37" s="29" t="s">
        <v>635</v>
      </c>
      <c r="FKE37" s="29" t="s">
        <v>635</v>
      </c>
      <c r="FKF37" s="29" t="s">
        <v>635</v>
      </c>
      <c r="FKG37" s="29" t="s">
        <v>635</v>
      </c>
      <c r="FKH37" s="29" t="s">
        <v>635</v>
      </c>
      <c r="FKI37" s="29" t="s">
        <v>635</v>
      </c>
      <c r="FKJ37" s="29" t="s">
        <v>635</v>
      </c>
      <c r="FKK37" s="29" t="s">
        <v>635</v>
      </c>
      <c r="FKL37" s="29" t="s">
        <v>635</v>
      </c>
      <c r="FKM37" s="29" t="s">
        <v>635</v>
      </c>
      <c r="FKN37" s="29" t="s">
        <v>635</v>
      </c>
      <c r="FKO37" s="29" t="s">
        <v>635</v>
      </c>
      <c r="FKP37" s="29" t="s">
        <v>635</v>
      </c>
      <c r="FKQ37" s="29" t="s">
        <v>635</v>
      </c>
      <c r="FKR37" s="29" t="s">
        <v>635</v>
      </c>
      <c r="FKS37" s="29" t="s">
        <v>635</v>
      </c>
      <c r="FKT37" s="29" t="s">
        <v>635</v>
      </c>
      <c r="FKU37" s="29" t="s">
        <v>635</v>
      </c>
      <c r="FKV37" s="29" t="s">
        <v>635</v>
      </c>
      <c r="FKW37" s="29" t="s">
        <v>635</v>
      </c>
      <c r="FKX37" s="29" t="s">
        <v>635</v>
      </c>
      <c r="FKY37" s="29" t="s">
        <v>635</v>
      </c>
      <c r="FKZ37" s="29" t="s">
        <v>635</v>
      </c>
      <c r="FLA37" s="29" t="s">
        <v>635</v>
      </c>
      <c r="FLB37" s="29" t="s">
        <v>635</v>
      </c>
      <c r="FLC37" s="29" t="s">
        <v>635</v>
      </c>
      <c r="FLD37" s="29" t="s">
        <v>635</v>
      </c>
      <c r="FLE37" s="29" t="s">
        <v>635</v>
      </c>
      <c r="FLF37" s="29" t="s">
        <v>635</v>
      </c>
      <c r="FLG37" s="29" t="s">
        <v>635</v>
      </c>
      <c r="FLH37" s="29" t="s">
        <v>635</v>
      </c>
      <c r="FLI37" s="29" t="s">
        <v>635</v>
      </c>
      <c r="FLJ37" s="29" t="s">
        <v>635</v>
      </c>
      <c r="FLK37" s="29" t="s">
        <v>635</v>
      </c>
      <c r="FLL37" s="29" t="s">
        <v>635</v>
      </c>
      <c r="FLM37" s="29" t="s">
        <v>635</v>
      </c>
      <c r="FLN37" s="29" t="s">
        <v>635</v>
      </c>
      <c r="FLO37" s="29" t="s">
        <v>635</v>
      </c>
      <c r="FLP37" s="29" t="s">
        <v>635</v>
      </c>
      <c r="FLQ37" s="29" t="s">
        <v>635</v>
      </c>
      <c r="FLR37" s="29" t="s">
        <v>635</v>
      </c>
      <c r="FLS37" s="29" t="s">
        <v>635</v>
      </c>
      <c r="FLT37" s="29" t="s">
        <v>635</v>
      </c>
      <c r="FLU37" s="29" t="s">
        <v>635</v>
      </c>
      <c r="FLV37" s="29" t="s">
        <v>635</v>
      </c>
      <c r="FLW37" s="29" t="s">
        <v>635</v>
      </c>
      <c r="FLX37" s="29" t="s">
        <v>635</v>
      </c>
      <c r="FLY37" s="29" t="s">
        <v>635</v>
      </c>
      <c r="FLZ37" s="29" t="s">
        <v>635</v>
      </c>
      <c r="FMA37" s="29" t="s">
        <v>635</v>
      </c>
      <c r="FMB37" s="29" t="s">
        <v>635</v>
      </c>
      <c r="FMC37" s="29" t="s">
        <v>635</v>
      </c>
      <c r="FMD37" s="29" t="s">
        <v>635</v>
      </c>
      <c r="FME37" s="29" t="s">
        <v>635</v>
      </c>
      <c r="FMF37" s="29" t="s">
        <v>635</v>
      </c>
      <c r="FMG37" s="29" t="s">
        <v>635</v>
      </c>
      <c r="FMH37" s="29" t="s">
        <v>635</v>
      </c>
      <c r="FMI37" s="29" t="s">
        <v>635</v>
      </c>
      <c r="FMJ37" s="29" t="s">
        <v>635</v>
      </c>
      <c r="FMK37" s="29" t="s">
        <v>635</v>
      </c>
      <c r="FML37" s="29" t="s">
        <v>635</v>
      </c>
      <c r="FMM37" s="29" t="s">
        <v>635</v>
      </c>
      <c r="FMN37" s="29" t="s">
        <v>635</v>
      </c>
      <c r="FMO37" s="29" t="s">
        <v>635</v>
      </c>
      <c r="FMP37" s="29" t="s">
        <v>635</v>
      </c>
      <c r="FMQ37" s="29" t="s">
        <v>635</v>
      </c>
      <c r="FMR37" s="29" t="s">
        <v>635</v>
      </c>
      <c r="FMS37" s="29" t="s">
        <v>635</v>
      </c>
      <c r="FMT37" s="29" t="s">
        <v>635</v>
      </c>
      <c r="FMU37" s="29" t="s">
        <v>635</v>
      </c>
      <c r="FMV37" s="29" t="s">
        <v>635</v>
      </c>
      <c r="FMW37" s="29" t="s">
        <v>635</v>
      </c>
      <c r="FMX37" s="29" t="s">
        <v>635</v>
      </c>
      <c r="FMY37" s="29" t="s">
        <v>635</v>
      </c>
      <c r="FMZ37" s="29" t="s">
        <v>635</v>
      </c>
      <c r="FNA37" s="29" t="s">
        <v>635</v>
      </c>
      <c r="FNB37" s="29" t="s">
        <v>635</v>
      </c>
      <c r="FNC37" s="29" t="s">
        <v>635</v>
      </c>
      <c r="FND37" s="29" t="s">
        <v>635</v>
      </c>
      <c r="FNE37" s="29" t="s">
        <v>635</v>
      </c>
      <c r="FNF37" s="29" t="s">
        <v>635</v>
      </c>
      <c r="FNG37" s="29" t="s">
        <v>635</v>
      </c>
      <c r="FNH37" s="29" t="s">
        <v>635</v>
      </c>
      <c r="FNI37" s="29" t="s">
        <v>635</v>
      </c>
      <c r="FNJ37" s="29" t="s">
        <v>635</v>
      </c>
      <c r="FNK37" s="29" t="s">
        <v>635</v>
      </c>
      <c r="FNL37" s="29" t="s">
        <v>635</v>
      </c>
      <c r="FNM37" s="29" t="s">
        <v>635</v>
      </c>
      <c r="FNN37" s="29" t="s">
        <v>635</v>
      </c>
      <c r="FNO37" s="29" t="s">
        <v>635</v>
      </c>
      <c r="FNP37" s="29" t="s">
        <v>635</v>
      </c>
      <c r="FNQ37" s="29" t="s">
        <v>635</v>
      </c>
      <c r="FNR37" s="29" t="s">
        <v>635</v>
      </c>
      <c r="FNS37" s="29" t="s">
        <v>635</v>
      </c>
      <c r="FNT37" s="29" t="s">
        <v>635</v>
      </c>
      <c r="FNU37" s="29" t="s">
        <v>635</v>
      </c>
      <c r="FNV37" s="29" t="s">
        <v>635</v>
      </c>
      <c r="FNW37" s="29" t="s">
        <v>635</v>
      </c>
      <c r="FNX37" s="29" t="s">
        <v>635</v>
      </c>
      <c r="FNY37" s="29" t="s">
        <v>635</v>
      </c>
      <c r="FNZ37" s="29" t="s">
        <v>635</v>
      </c>
      <c r="FOA37" s="29" t="s">
        <v>635</v>
      </c>
      <c r="FOB37" s="29" t="s">
        <v>635</v>
      </c>
      <c r="FOC37" s="29" t="s">
        <v>635</v>
      </c>
      <c r="FOD37" s="29" t="s">
        <v>635</v>
      </c>
      <c r="FOE37" s="29" t="s">
        <v>635</v>
      </c>
      <c r="FOF37" s="29" t="s">
        <v>635</v>
      </c>
      <c r="FOG37" s="29" t="s">
        <v>635</v>
      </c>
      <c r="FOH37" s="29" t="s">
        <v>635</v>
      </c>
      <c r="FOI37" s="29" t="s">
        <v>635</v>
      </c>
      <c r="FOJ37" s="29" t="s">
        <v>635</v>
      </c>
      <c r="FOK37" s="29" t="s">
        <v>635</v>
      </c>
      <c r="FOL37" s="29" t="s">
        <v>635</v>
      </c>
      <c r="FOM37" s="29" t="s">
        <v>635</v>
      </c>
      <c r="FON37" s="29" t="s">
        <v>635</v>
      </c>
      <c r="FOO37" s="29" t="s">
        <v>635</v>
      </c>
      <c r="FOP37" s="29" t="s">
        <v>635</v>
      </c>
      <c r="FOQ37" s="29" t="s">
        <v>635</v>
      </c>
      <c r="FOR37" s="29" t="s">
        <v>635</v>
      </c>
      <c r="FOS37" s="29" t="s">
        <v>635</v>
      </c>
      <c r="FOT37" s="29" t="s">
        <v>635</v>
      </c>
      <c r="FOU37" s="29" t="s">
        <v>635</v>
      </c>
      <c r="FOV37" s="29" t="s">
        <v>635</v>
      </c>
      <c r="FOW37" s="29" t="s">
        <v>635</v>
      </c>
      <c r="FOX37" s="29" t="s">
        <v>635</v>
      </c>
      <c r="FOY37" s="29" t="s">
        <v>635</v>
      </c>
      <c r="FOZ37" s="29" t="s">
        <v>635</v>
      </c>
      <c r="FPA37" s="29" t="s">
        <v>635</v>
      </c>
      <c r="FPB37" s="29" t="s">
        <v>635</v>
      </c>
      <c r="FPC37" s="29" t="s">
        <v>635</v>
      </c>
      <c r="FPD37" s="29" t="s">
        <v>635</v>
      </c>
      <c r="FPE37" s="29" t="s">
        <v>635</v>
      </c>
      <c r="FPF37" s="29" t="s">
        <v>635</v>
      </c>
      <c r="FPG37" s="29" t="s">
        <v>635</v>
      </c>
      <c r="FPH37" s="29" t="s">
        <v>635</v>
      </c>
      <c r="FPI37" s="29" t="s">
        <v>635</v>
      </c>
      <c r="FPJ37" s="29" t="s">
        <v>635</v>
      </c>
      <c r="FPK37" s="29" t="s">
        <v>635</v>
      </c>
      <c r="FPL37" s="29" t="s">
        <v>635</v>
      </c>
      <c r="FPM37" s="29" t="s">
        <v>635</v>
      </c>
      <c r="FPN37" s="29" t="s">
        <v>635</v>
      </c>
      <c r="FPO37" s="29" t="s">
        <v>635</v>
      </c>
      <c r="FPP37" s="29" t="s">
        <v>635</v>
      </c>
      <c r="FPQ37" s="29" t="s">
        <v>635</v>
      </c>
      <c r="FPR37" s="29" t="s">
        <v>635</v>
      </c>
      <c r="FPS37" s="29" t="s">
        <v>635</v>
      </c>
      <c r="FPT37" s="29" t="s">
        <v>635</v>
      </c>
      <c r="FPU37" s="29" t="s">
        <v>635</v>
      </c>
      <c r="FPV37" s="29" t="s">
        <v>635</v>
      </c>
      <c r="FPW37" s="29" t="s">
        <v>635</v>
      </c>
      <c r="FPX37" s="29" t="s">
        <v>635</v>
      </c>
      <c r="FPY37" s="29" t="s">
        <v>635</v>
      </c>
      <c r="FPZ37" s="29" t="s">
        <v>635</v>
      </c>
      <c r="FQA37" s="29" t="s">
        <v>635</v>
      </c>
      <c r="FQB37" s="29" t="s">
        <v>635</v>
      </c>
      <c r="FQC37" s="29" t="s">
        <v>635</v>
      </c>
      <c r="FQD37" s="29" t="s">
        <v>635</v>
      </c>
      <c r="FQE37" s="29" t="s">
        <v>635</v>
      </c>
      <c r="FQF37" s="29" t="s">
        <v>635</v>
      </c>
      <c r="FQG37" s="29" t="s">
        <v>635</v>
      </c>
      <c r="FQH37" s="29" t="s">
        <v>635</v>
      </c>
      <c r="FQI37" s="29" t="s">
        <v>635</v>
      </c>
      <c r="FQJ37" s="29" t="s">
        <v>635</v>
      </c>
      <c r="FQK37" s="29" t="s">
        <v>635</v>
      </c>
      <c r="FQL37" s="29" t="s">
        <v>635</v>
      </c>
      <c r="FQM37" s="29" t="s">
        <v>635</v>
      </c>
      <c r="FQN37" s="29" t="s">
        <v>635</v>
      </c>
      <c r="FQO37" s="29" t="s">
        <v>635</v>
      </c>
      <c r="FQP37" s="29" t="s">
        <v>635</v>
      </c>
      <c r="FQQ37" s="29" t="s">
        <v>635</v>
      </c>
      <c r="FQR37" s="29" t="s">
        <v>635</v>
      </c>
      <c r="FQS37" s="29" t="s">
        <v>635</v>
      </c>
      <c r="FQT37" s="29" t="s">
        <v>635</v>
      </c>
      <c r="FQU37" s="29" t="s">
        <v>635</v>
      </c>
      <c r="FQV37" s="29" t="s">
        <v>635</v>
      </c>
      <c r="FQW37" s="29" t="s">
        <v>635</v>
      </c>
      <c r="FQX37" s="29" t="s">
        <v>635</v>
      </c>
      <c r="FQY37" s="29" t="s">
        <v>635</v>
      </c>
      <c r="FQZ37" s="29" t="s">
        <v>635</v>
      </c>
      <c r="FRA37" s="29" t="s">
        <v>635</v>
      </c>
      <c r="FRB37" s="29" t="s">
        <v>635</v>
      </c>
      <c r="FRC37" s="29" t="s">
        <v>635</v>
      </c>
      <c r="FRD37" s="29" t="s">
        <v>635</v>
      </c>
      <c r="FRE37" s="29" t="s">
        <v>635</v>
      </c>
      <c r="FRF37" s="29" t="s">
        <v>635</v>
      </c>
      <c r="FRG37" s="29" t="s">
        <v>635</v>
      </c>
      <c r="FRH37" s="29" t="s">
        <v>635</v>
      </c>
      <c r="FRI37" s="29" t="s">
        <v>635</v>
      </c>
      <c r="FRJ37" s="29" t="s">
        <v>635</v>
      </c>
      <c r="FRK37" s="29" t="s">
        <v>635</v>
      </c>
      <c r="FRL37" s="29" t="s">
        <v>635</v>
      </c>
      <c r="FRM37" s="29" t="s">
        <v>635</v>
      </c>
      <c r="FRN37" s="29" t="s">
        <v>635</v>
      </c>
      <c r="FRO37" s="29" t="s">
        <v>635</v>
      </c>
      <c r="FRP37" s="29" t="s">
        <v>635</v>
      </c>
      <c r="FRQ37" s="29" t="s">
        <v>635</v>
      </c>
      <c r="FRR37" s="29" t="s">
        <v>635</v>
      </c>
      <c r="FRS37" s="29" t="s">
        <v>635</v>
      </c>
      <c r="FRT37" s="29" t="s">
        <v>635</v>
      </c>
      <c r="FRU37" s="29" t="s">
        <v>635</v>
      </c>
      <c r="FRV37" s="29" t="s">
        <v>635</v>
      </c>
      <c r="FRW37" s="29" t="s">
        <v>635</v>
      </c>
      <c r="FRX37" s="29" t="s">
        <v>635</v>
      </c>
      <c r="FRY37" s="29" t="s">
        <v>635</v>
      </c>
      <c r="FRZ37" s="29" t="s">
        <v>635</v>
      </c>
      <c r="FSA37" s="29" t="s">
        <v>635</v>
      </c>
      <c r="FSB37" s="29" t="s">
        <v>635</v>
      </c>
      <c r="FSC37" s="29" t="s">
        <v>635</v>
      </c>
      <c r="FSD37" s="29" t="s">
        <v>635</v>
      </c>
      <c r="FSE37" s="29" t="s">
        <v>635</v>
      </c>
      <c r="FSF37" s="29" t="s">
        <v>635</v>
      </c>
      <c r="FSG37" s="29" t="s">
        <v>635</v>
      </c>
      <c r="FSH37" s="29" t="s">
        <v>635</v>
      </c>
      <c r="FSI37" s="29" t="s">
        <v>635</v>
      </c>
      <c r="FSJ37" s="29" t="s">
        <v>635</v>
      </c>
      <c r="FSK37" s="29" t="s">
        <v>635</v>
      </c>
      <c r="FSL37" s="29" t="s">
        <v>635</v>
      </c>
      <c r="FSM37" s="29" t="s">
        <v>635</v>
      </c>
      <c r="FSN37" s="29" t="s">
        <v>635</v>
      </c>
      <c r="FSO37" s="29" t="s">
        <v>635</v>
      </c>
      <c r="FSP37" s="29" t="s">
        <v>635</v>
      </c>
      <c r="FSQ37" s="29" t="s">
        <v>635</v>
      </c>
      <c r="FSR37" s="29" t="s">
        <v>635</v>
      </c>
      <c r="FSS37" s="29" t="s">
        <v>635</v>
      </c>
      <c r="FST37" s="29" t="s">
        <v>635</v>
      </c>
      <c r="FSU37" s="29" t="s">
        <v>635</v>
      </c>
      <c r="FSV37" s="29" t="s">
        <v>635</v>
      </c>
      <c r="FSW37" s="29" t="s">
        <v>635</v>
      </c>
      <c r="FSX37" s="29" t="s">
        <v>635</v>
      </c>
      <c r="FSY37" s="29" t="s">
        <v>635</v>
      </c>
      <c r="FSZ37" s="29" t="s">
        <v>635</v>
      </c>
      <c r="FTA37" s="29" t="s">
        <v>635</v>
      </c>
      <c r="FTB37" s="29" t="s">
        <v>635</v>
      </c>
      <c r="FTC37" s="29" t="s">
        <v>635</v>
      </c>
      <c r="FTD37" s="29" t="s">
        <v>635</v>
      </c>
      <c r="FTE37" s="29" t="s">
        <v>635</v>
      </c>
      <c r="FTF37" s="29" t="s">
        <v>635</v>
      </c>
      <c r="FTG37" s="29" t="s">
        <v>635</v>
      </c>
      <c r="FTH37" s="29" t="s">
        <v>635</v>
      </c>
      <c r="FTI37" s="29" t="s">
        <v>635</v>
      </c>
      <c r="FTJ37" s="29" t="s">
        <v>635</v>
      </c>
      <c r="FTK37" s="29" t="s">
        <v>635</v>
      </c>
      <c r="FTL37" s="29" t="s">
        <v>635</v>
      </c>
      <c r="FTM37" s="29" t="s">
        <v>635</v>
      </c>
      <c r="FTN37" s="29" t="s">
        <v>635</v>
      </c>
      <c r="FTO37" s="29" t="s">
        <v>635</v>
      </c>
      <c r="FTP37" s="29" t="s">
        <v>635</v>
      </c>
      <c r="FTQ37" s="29" t="s">
        <v>635</v>
      </c>
      <c r="FTR37" s="29" t="s">
        <v>635</v>
      </c>
      <c r="FTS37" s="29" t="s">
        <v>635</v>
      </c>
      <c r="FTT37" s="29" t="s">
        <v>635</v>
      </c>
      <c r="FTU37" s="29" t="s">
        <v>635</v>
      </c>
      <c r="FTV37" s="29" t="s">
        <v>635</v>
      </c>
      <c r="FTW37" s="29" t="s">
        <v>635</v>
      </c>
      <c r="FTX37" s="29" t="s">
        <v>635</v>
      </c>
      <c r="FTY37" s="29" t="s">
        <v>635</v>
      </c>
      <c r="FTZ37" s="29" t="s">
        <v>635</v>
      </c>
      <c r="FUA37" s="29" t="s">
        <v>635</v>
      </c>
      <c r="FUB37" s="29" t="s">
        <v>635</v>
      </c>
      <c r="FUC37" s="29" t="s">
        <v>635</v>
      </c>
      <c r="FUD37" s="29" t="s">
        <v>635</v>
      </c>
      <c r="FUE37" s="29" t="s">
        <v>635</v>
      </c>
      <c r="FUF37" s="29" t="s">
        <v>635</v>
      </c>
      <c r="FUG37" s="29" t="s">
        <v>635</v>
      </c>
      <c r="FUH37" s="29" t="s">
        <v>635</v>
      </c>
      <c r="FUI37" s="29" t="s">
        <v>635</v>
      </c>
      <c r="FUJ37" s="29" t="s">
        <v>635</v>
      </c>
      <c r="FUK37" s="29" t="s">
        <v>635</v>
      </c>
      <c r="FUL37" s="29" t="s">
        <v>635</v>
      </c>
      <c r="FUM37" s="29" t="s">
        <v>635</v>
      </c>
      <c r="FUN37" s="29" t="s">
        <v>635</v>
      </c>
      <c r="FUO37" s="29" t="s">
        <v>635</v>
      </c>
      <c r="FUP37" s="29" t="s">
        <v>635</v>
      </c>
      <c r="FUQ37" s="29" t="s">
        <v>635</v>
      </c>
      <c r="FUR37" s="29" t="s">
        <v>635</v>
      </c>
      <c r="FUS37" s="29" t="s">
        <v>635</v>
      </c>
      <c r="FUT37" s="29" t="s">
        <v>635</v>
      </c>
      <c r="FUU37" s="29" t="s">
        <v>635</v>
      </c>
      <c r="FUV37" s="29" t="s">
        <v>635</v>
      </c>
      <c r="FUW37" s="29" t="s">
        <v>635</v>
      </c>
      <c r="FUX37" s="29" t="s">
        <v>635</v>
      </c>
      <c r="FUY37" s="29" t="s">
        <v>635</v>
      </c>
      <c r="FUZ37" s="29" t="s">
        <v>635</v>
      </c>
      <c r="FVA37" s="29" t="s">
        <v>635</v>
      </c>
      <c r="FVB37" s="29" t="s">
        <v>635</v>
      </c>
      <c r="FVC37" s="29" t="s">
        <v>635</v>
      </c>
      <c r="FVD37" s="29" t="s">
        <v>635</v>
      </c>
      <c r="FVE37" s="29" t="s">
        <v>635</v>
      </c>
      <c r="FVF37" s="29" t="s">
        <v>635</v>
      </c>
      <c r="FVG37" s="29" t="s">
        <v>635</v>
      </c>
      <c r="FVH37" s="29" t="s">
        <v>635</v>
      </c>
      <c r="FVI37" s="29" t="s">
        <v>635</v>
      </c>
      <c r="FVJ37" s="29" t="s">
        <v>635</v>
      </c>
      <c r="FVK37" s="29" t="s">
        <v>635</v>
      </c>
      <c r="FVL37" s="29" t="s">
        <v>635</v>
      </c>
      <c r="FVM37" s="29" t="s">
        <v>635</v>
      </c>
      <c r="FVN37" s="29" t="s">
        <v>635</v>
      </c>
      <c r="FVO37" s="29" t="s">
        <v>635</v>
      </c>
      <c r="FVP37" s="29" t="s">
        <v>635</v>
      </c>
      <c r="FVQ37" s="29" t="s">
        <v>635</v>
      </c>
      <c r="FVR37" s="29" t="s">
        <v>635</v>
      </c>
      <c r="FVS37" s="29" t="s">
        <v>635</v>
      </c>
      <c r="FVT37" s="29" t="s">
        <v>635</v>
      </c>
      <c r="FVU37" s="29" t="s">
        <v>635</v>
      </c>
      <c r="FVV37" s="29" t="s">
        <v>635</v>
      </c>
      <c r="FVW37" s="29" t="s">
        <v>635</v>
      </c>
      <c r="FVX37" s="29" t="s">
        <v>635</v>
      </c>
      <c r="FVY37" s="29" t="s">
        <v>635</v>
      </c>
      <c r="FVZ37" s="29" t="s">
        <v>635</v>
      </c>
      <c r="FWA37" s="29" t="s">
        <v>635</v>
      </c>
      <c r="FWB37" s="29" t="s">
        <v>635</v>
      </c>
      <c r="FWC37" s="29" t="s">
        <v>635</v>
      </c>
      <c r="FWD37" s="29" t="s">
        <v>635</v>
      </c>
      <c r="FWE37" s="29" t="s">
        <v>635</v>
      </c>
      <c r="FWF37" s="29" t="s">
        <v>635</v>
      </c>
      <c r="FWG37" s="29" t="s">
        <v>635</v>
      </c>
      <c r="FWH37" s="29" t="s">
        <v>635</v>
      </c>
      <c r="FWI37" s="29" t="s">
        <v>635</v>
      </c>
      <c r="FWJ37" s="29" t="s">
        <v>635</v>
      </c>
      <c r="FWK37" s="29" t="s">
        <v>635</v>
      </c>
      <c r="FWL37" s="29" t="s">
        <v>635</v>
      </c>
      <c r="FWM37" s="29" t="s">
        <v>635</v>
      </c>
      <c r="FWN37" s="29" t="s">
        <v>635</v>
      </c>
      <c r="FWO37" s="29" t="s">
        <v>635</v>
      </c>
      <c r="FWP37" s="29" t="s">
        <v>635</v>
      </c>
      <c r="FWQ37" s="29" t="s">
        <v>635</v>
      </c>
      <c r="FWR37" s="29" t="s">
        <v>635</v>
      </c>
      <c r="FWS37" s="29" t="s">
        <v>635</v>
      </c>
      <c r="FWT37" s="29" t="s">
        <v>635</v>
      </c>
      <c r="FWU37" s="29" t="s">
        <v>635</v>
      </c>
      <c r="FWV37" s="29" t="s">
        <v>635</v>
      </c>
      <c r="FWW37" s="29" t="s">
        <v>635</v>
      </c>
      <c r="FWX37" s="29" t="s">
        <v>635</v>
      </c>
      <c r="FWY37" s="29" t="s">
        <v>635</v>
      </c>
      <c r="FWZ37" s="29" t="s">
        <v>635</v>
      </c>
      <c r="FXA37" s="29" t="s">
        <v>635</v>
      </c>
      <c r="FXB37" s="29" t="s">
        <v>635</v>
      </c>
      <c r="FXC37" s="29" t="s">
        <v>635</v>
      </c>
      <c r="FXD37" s="29" t="s">
        <v>635</v>
      </c>
      <c r="FXE37" s="29" t="s">
        <v>635</v>
      </c>
      <c r="FXF37" s="29" t="s">
        <v>635</v>
      </c>
      <c r="FXG37" s="29" t="s">
        <v>635</v>
      </c>
      <c r="FXH37" s="29" t="s">
        <v>635</v>
      </c>
      <c r="FXI37" s="29" t="s">
        <v>635</v>
      </c>
      <c r="FXJ37" s="29" t="s">
        <v>635</v>
      </c>
      <c r="FXK37" s="29" t="s">
        <v>635</v>
      </c>
      <c r="FXL37" s="29" t="s">
        <v>635</v>
      </c>
      <c r="FXM37" s="29" t="s">
        <v>635</v>
      </c>
      <c r="FXN37" s="29" t="s">
        <v>635</v>
      </c>
      <c r="FXO37" s="29" t="s">
        <v>635</v>
      </c>
      <c r="FXP37" s="29" t="s">
        <v>635</v>
      </c>
      <c r="FXQ37" s="29" t="s">
        <v>635</v>
      </c>
      <c r="FXR37" s="29" t="s">
        <v>635</v>
      </c>
      <c r="FXS37" s="29" t="s">
        <v>635</v>
      </c>
      <c r="FXT37" s="29" t="s">
        <v>635</v>
      </c>
      <c r="FXU37" s="29" t="s">
        <v>635</v>
      </c>
      <c r="FXV37" s="29" t="s">
        <v>635</v>
      </c>
      <c r="FXW37" s="29" t="s">
        <v>635</v>
      </c>
      <c r="FXX37" s="29" t="s">
        <v>635</v>
      </c>
      <c r="FXY37" s="29" t="s">
        <v>635</v>
      </c>
      <c r="FXZ37" s="29" t="s">
        <v>635</v>
      </c>
      <c r="FYA37" s="29" t="s">
        <v>635</v>
      </c>
      <c r="FYB37" s="29" t="s">
        <v>635</v>
      </c>
      <c r="FYC37" s="29" t="s">
        <v>635</v>
      </c>
      <c r="FYD37" s="29" t="s">
        <v>635</v>
      </c>
      <c r="FYE37" s="29" t="s">
        <v>635</v>
      </c>
      <c r="FYF37" s="29" t="s">
        <v>635</v>
      </c>
      <c r="FYG37" s="29" t="s">
        <v>635</v>
      </c>
      <c r="FYH37" s="29" t="s">
        <v>635</v>
      </c>
      <c r="FYI37" s="29" t="s">
        <v>635</v>
      </c>
      <c r="FYJ37" s="29" t="s">
        <v>635</v>
      </c>
      <c r="FYK37" s="29" t="s">
        <v>635</v>
      </c>
      <c r="FYL37" s="29" t="s">
        <v>635</v>
      </c>
      <c r="FYM37" s="29" t="s">
        <v>635</v>
      </c>
      <c r="FYN37" s="29" t="s">
        <v>635</v>
      </c>
      <c r="FYO37" s="29" t="s">
        <v>635</v>
      </c>
      <c r="FYP37" s="29" t="s">
        <v>635</v>
      </c>
      <c r="FYQ37" s="29" t="s">
        <v>635</v>
      </c>
      <c r="FYR37" s="29" t="s">
        <v>635</v>
      </c>
      <c r="FYS37" s="29" t="s">
        <v>635</v>
      </c>
      <c r="FYT37" s="29" t="s">
        <v>635</v>
      </c>
      <c r="FYU37" s="29" t="s">
        <v>635</v>
      </c>
      <c r="FYV37" s="29" t="s">
        <v>635</v>
      </c>
      <c r="FYW37" s="29" t="s">
        <v>635</v>
      </c>
      <c r="FYX37" s="29" t="s">
        <v>635</v>
      </c>
      <c r="FYY37" s="29" t="s">
        <v>635</v>
      </c>
      <c r="FYZ37" s="29" t="s">
        <v>635</v>
      </c>
      <c r="FZA37" s="29" t="s">
        <v>635</v>
      </c>
      <c r="FZB37" s="29" t="s">
        <v>635</v>
      </c>
      <c r="FZC37" s="29" t="s">
        <v>635</v>
      </c>
      <c r="FZD37" s="29" t="s">
        <v>635</v>
      </c>
      <c r="FZE37" s="29" t="s">
        <v>635</v>
      </c>
      <c r="FZF37" s="29" t="s">
        <v>635</v>
      </c>
      <c r="FZG37" s="29" t="s">
        <v>635</v>
      </c>
      <c r="FZH37" s="29" t="s">
        <v>635</v>
      </c>
      <c r="FZI37" s="29" t="s">
        <v>635</v>
      </c>
      <c r="FZJ37" s="29" t="s">
        <v>635</v>
      </c>
      <c r="FZK37" s="29" t="s">
        <v>635</v>
      </c>
      <c r="FZL37" s="29" t="s">
        <v>635</v>
      </c>
      <c r="FZM37" s="29" t="s">
        <v>635</v>
      </c>
      <c r="FZN37" s="29" t="s">
        <v>635</v>
      </c>
      <c r="FZO37" s="29" t="s">
        <v>635</v>
      </c>
      <c r="FZP37" s="29" t="s">
        <v>635</v>
      </c>
      <c r="FZQ37" s="29" t="s">
        <v>635</v>
      </c>
      <c r="FZR37" s="29" t="s">
        <v>635</v>
      </c>
      <c r="FZS37" s="29" t="s">
        <v>635</v>
      </c>
      <c r="FZT37" s="29" t="s">
        <v>635</v>
      </c>
      <c r="FZU37" s="29" t="s">
        <v>635</v>
      </c>
      <c r="FZV37" s="29" t="s">
        <v>635</v>
      </c>
      <c r="FZW37" s="29" t="s">
        <v>635</v>
      </c>
      <c r="FZX37" s="29" t="s">
        <v>635</v>
      </c>
      <c r="FZY37" s="29" t="s">
        <v>635</v>
      </c>
      <c r="FZZ37" s="29" t="s">
        <v>635</v>
      </c>
      <c r="GAA37" s="29" t="s">
        <v>635</v>
      </c>
      <c r="GAB37" s="29" t="s">
        <v>635</v>
      </c>
      <c r="GAC37" s="29" t="s">
        <v>635</v>
      </c>
      <c r="GAD37" s="29" t="s">
        <v>635</v>
      </c>
      <c r="GAE37" s="29" t="s">
        <v>635</v>
      </c>
      <c r="GAF37" s="29" t="s">
        <v>635</v>
      </c>
      <c r="GAG37" s="29" t="s">
        <v>635</v>
      </c>
      <c r="GAH37" s="29" t="s">
        <v>635</v>
      </c>
      <c r="GAI37" s="29" t="s">
        <v>635</v>
      </c>
      <c r="GAJ37" s="29" t="s">
        <v>635</v>
      </c>
      <c r="GAK37" s="29" t="s">
        <v>635</v>
      </c>
      <c r="GAL37" s="29" t="s">
        <v>635</v>
      </c>
      <c r="GAM37" s="29" t="s">
        <v>635</v>
      </c>
      <c r="GAN37" s="29" t="s">
        <v>635</v>
      </c>
      <c r="GAO37" s="29" t="s">
        <v>635</v>
      </c>
      <c r="GAP37" s="29" t="s">
        <v>635</v>
      </c>
      <c r="GAQ37" s="29" t="s">
        <v>635</v>
      </c>
      <c r="GAR37" s="29" t="s">
        <v>635</v>
      </c>
      <c r="GAS37" s="29" t="s">
        <v>635</v>
      </c>
      <c r="GAT37" s="29" t="s">
        <v>635</v>
      </c>
      <c r="GAU37" s="29" t="s">
        <v>635</v>
      </c>
      <c r="GAV37" s="29" t="s">
        <v>635</v>
      </c>
      <c r="GAW37" s="29" t="s">
        <v>635</v>
      </c>
      <c r="GAX37" s="29" t="s">
        <v>635</v>
      </c>
      <c r="GAY37" s="29" t="s">
        <v>635</v>
      </c>
      <c r="GAZ37" s="29" t="s">
        <v>635</v>
      </c>
      <c r="GBA37" s="29" t="s">
        <v>635</v>
      </c>
      <c r="GBB37" s="29" t="s">
        <v>635</v>
      </c>
      <c r="GBC37" s="29" t="s">
        <v>635</v>
      </c>
      <c r="GBD37" s="29" t="s">
        <v>635</v>
      </c>
      <c r="GBE37" s="29" t="s">
        <v>635</v>
      </c>
      <c r="GBF37" s="29" t="s">
        <v>635</v>
      </c>
      <c r="GBG37" s="29" t="s">
        <v>635</v>
      </c>
      <c r="GBH37" s="29" t="s">
        <v>635</v>
      </c>
      <c r="GBI37" s="29" t="s">
        <v>635</v>
      </c>
      <c r="GBJ37" s="29" t="s">
        <v>635</v>
      </c>
      <c r="GBK37" s="29" t="s">
        <v>635</v>
      </c>
      <c r="GBL37" s="29" t="s">
        <v>635</v>
      </c>
      <c r="GBM37" s="29" t="s">
        <v>635</v>
      </c>
      <c r="GBN37" s="29" t="s">
        <v>635</v>
      </c>
      <c r="GBO37" s="29" t="s">
        <v>635</v>
      </c>
      <c r="GBP37" s="29" t="s">
        <v>635</v>
      </c>
      <c r="GBQ37" s="29" t="s">
        <v>635</v>
      </c>
      <c r="GBR37" s="29" t="s">
        <v>635</v>
      </c>
      <c r="GBS37" s="29" t="s">
        <v>635</v>
      </c>
      <c r="GBT37" s="29" t="s">
        <v>635</v>
      </c>
      <c r="GBU37" s="29" t="s">
        <v>635</v>
      </c>
      <c r="GBV37" s="29" t="s">
        <v>635</v>
      </c>
      <c r="GBW37" s="29" t="s">
        <v>635</v>
      </c>
      <c r="GBX37" s="29" t="s">
        <v>635</v>
      </c>
      <c r="GBY37" s="29" t="s">
        <v>635</v>
      </c>
      <c r="GBZ37" s="29" t="s">
        <v>635</v>
      </c>
      <c r="GCA37" s="29" t="s">
        <v>635</v>
      </c>
      <c r="GCB37" s="29" t="s">
        <v>635</v>
      </c>
      <c r="GCC37" s="29" t="s">
        <v>635</v>
      </c>
      <c r="GCD37" s="29" t="s">
        <v>635</v>
      </c>
      <c r="GCE37" s="29" t="s">
        <v>635</v>
      </c>
      <c r="GCF37" s="29" t="s">
        <v>635</v>
      </c>
      <c r="GCG37" s="29" t="s">
        <v>635</v>
      </c>
      <c r="GCH37" s="29" t="s">
        <v>635</v>
      </c>
      <c r="GCI37" s="29" t="s">
        <v>635</v>
      </c>
      <c r="GCJ37" s="29" t="s">
        <v>635</v>
      </c>
      <c r="GCK37" s="29" t="s">
        <v>635</v>
      </c>
      <c r="GCL37" s="29" t="s">
        <v>635</v>
      </c>
      <c r="GCM37" s="29" t="s">
        <v>635</v>
      </c>
      <c r="GCN37" s="29" t="s">
        <v>635</v>
      </c>
      <c r="GCO37" s="29" t="s">
        <v>635</v>
      </c>
      <c r="GCP37" s="29" t="s">
        <v>635</v>
      </c>
      <c r="GCQ37" s="29" t="s">
        <v>635</v>
      </c>
      <c r="GCR37" s="29" t="s">
        <v>635</v>
      </c>
      <c r="GCS37" s="29" t="s">
        <v>635</v>
      </c>
      <c r="GCT37" s="29" t="s">
        <v>635</v>
      </c>
      <c r="GCU37" s="29" t="s">
        <v>635</v>
      </c>
      <c r="GCV37" s="29" t="s">
        <v>635</v>
      </c>
      <c r="GCW37" s="29" t="s">
        <v>635</v>
      </c>
      <c r="GCX37" s="29" t="s">
        <v>635</v>
      </c>
      <c r="GCY37" s="29" t="s">
        <v>635</v>
      </c>
      <c r="GCZ37" s="29" t="s">
        <v>635</v>
      </c>
      <c r="GDA37" s="29" t="s">
        <v>635</v>
      </c>
      <c r="GDB37" s="29" t="s">
        <v>635</v>
      </c>
      <c r="GDC37" s="29" t="s">
        <v>635</v>
      </c>
      <c r="GDD37" s="29" t="s">
        <v>635</v>
      </c>
      <c r="GDE37" s="29" t="s">
        <v>635</v>
      </c>
      <c r="GDF37" s="29" t="s">
        <v>635</v>
      </c>
      <c r="GDG37" s="29" t="s">
        <v>635</v>
      </c>
      <c r="GDH37" s="29" t="s">
        <v>635</v>
      </c>
      <c r="GDI37" s="29" t="s">
        <v>635</v>
      </c>
      <c r="GDJ37" s="29" t="s">
        <v>635</v>
      </c>
      <c r="GDK37" s="29" t="s">
        <v>635</v>
      </c>
      <c r="GDL37" s="29" t="s">
        <v>635</v>
      </c>
      <c r="GDM37" s="29" t="s">
        <v>635</v>
      </c>
      <c r="GDN37" s="29" t="s">
        <v>635</v>
      </c>
      <c r="GDO37" s="29" t="s">
        <v>635</v>
      </c>
      <c r="GDP37" s="29" t="s">
        <v>635</v>
      </c>
      <c r="GDQ37" s="29" t="s">
        <v>635</v>
      </c>
      <c r="GDR37" s="29" t="s">
        <v>635</v>
      </c>
      <c r="GDS37" s="29" t="s">
        <v>635</v>
      </c>
      <c r="GDT37" s="29" t="s">
        <v>635</v>
      </c>
      <c r="GDU37" s="29" t="s">
        <v>635</v>
      </c>
      <c r="GDV37" s="29" t="s">
        <v>635</v>
      </c>
      <c r="GDW37" s="29" t="s">
        <v>635</v>
      </c>
      <c r="GDX37" s="29" t="s">
        <v>635</v>
      </c>
      <c r="GDY37" s="29" t="s">
        <v>635</v>
      </c>
      <c r="GDZ37" s="29" t="s">
        <v>635</v>
      </c>
      <c r="GEA37" s="29" t="s">
        <v>635</v>
      </c>
      <c r="GEB37" s="29" t="s">
        <v>635</v>
      </c>
      <c r="GEC37" s="29" t="s">
        <v>635</v>
      </c>
      <c r="GED37" s="29" t="s">
        <v>635</v>
      </c>
      <c r="GEE37" s="29" t="s">
        <v>635</v>
      </c>
      <c r="GEF37" s="29" t="s">
        <v>635</v>
      </c>
      <c r="GEG37" s="29" t="s">
        <v>635</v>
      </c>
      <c r="GEH37" s="29" t="s">
        <v>635</v>
      </c>
      <c r="GEI37" s="29" t="s">
        <v>635</v>
      </c>
      <c r="GEJ37" s="29" t="s">
        <v>635</v>
      </c>
      <c r="GEK37" s="29" t="s">
        <v>635</v>
      </c>
      <c r="GEL37" s="29" t="s">
        <v>635</v>
      </c>
      <c r="GEM37" s="29" t="s">
        <v>635</v>
      </c>
      <c r="GEN37" s="29" t="s">
        <v>635</v>
      </c>
      <c r="GEO37" s="29" t="s">
        <v>635</v>
      </c>
      <c r="GEP37" s="29" t="s">
        <v>635</v>
      </c>
      <c r="GEQ37" s="29" t="s">
        <v>635</v>
      </c>
      <c r="GER37" s="29" t="s">
        <v>635</v>
      </c>
      <c r="GES37" s="29" t="s">
        <v>635</v>
      </c>
      <c r="GET37" s="29" t="s">
        <v>635</v>
      </c>
      <c r="GEU37" s="29" t="s">
        <v>635</v>
      </c>
      <c r="GEV37" s="29" t="s">
        <v>635</v>
      </c>
      <c r="GEW37" s="29" t="s">
        <v>635</v>
      </c>
      <c r="GEX37" s="29" t="s">
        <v>635</v>
      </c>
      <c r="GEY37" s="29" t="s">
        <v>635</v>
      </c>
      <c r="GEZ37" s="29" t="s">
        <v>635</v>
      </c>
      <c r="GFA37" s="29" t="s">
        <v>635</v>
      </c>
      <c r="GFB37" s="29" t="s">
        <v>635</v>
      </c>
      <c r="GFC37" s="29" t="s">
        <v>635</v>
      </c>
      <c r="GFD37" s="29" t="s">
        <v>635</v>
      </c>
      <c r="GFE37" s="29" t="s">
        <v>635</v>
      </c>
      <c r="GFF37" s="29" t="s">
        <v>635</v>
      </c>
      <c r="GFG37" s="29" t="s">
        <v>635</v>
      </c>
      <c r="GFH37" s="29" t="s">
        <v>635</v>
      </c>
      <c r="GFI37" s="29" t="s">
        <v>635</v>
      </c>
      <c r="GFJ37" s="29" t="s">
        <v>635</v>
      </c>
      <c r="GFK37" s="29" t="s">
        <v>635</v>
      </c>
      <c r="GFL37" s="29" t="s">
        <v>635</v>
      </c>
      <c r="GFM37" s="29" t="s">
        <v>635</v>
      </c>
      <c r="GFN37" s="29" t="s">
        <v>635</v>
      </c>
      <c r="GFO37" s="29" t="s">
        <v>635</v>
      </c>
      <c r="GFP37" s="29" t="s">
        <v>635</v>
      </c>
      <c r="GFQ37" s="29" t="s">
        <v>635</v>
      </c>
      <c r="GFR37" s="29" t="s">
        <v>635</v>
      </c>
      <c r="GFS37" s="29" t="s">
        <v>635</v>
      </c>
      <c r="GFT37" s="29" t="s">
        <v>635</v>
      </c>
      <c r="GFU37" s="29" t="s">
        <v>635</v>
      </c>
      <c r="GFV37" s="29" t="s">
        <v>635</v>
      </c>
      <c r="GFW37" s="29" t="s">
        <v>635</v>
      </c>
      <c r="GFX37" s="29" t="s">
        <v>635</v>
      </c>
      <c r="GFY37" s="29" t="s">
        <v>635</v>
      </c>
      <c r="GFZ37" s="29" t="s">
        <v>635</v>
      </c>
      <c r="GGA37" s="29" t="s">
        <v>635</v>
      </c>
      <c r="GGB37" s="29" t="s">
        <v>635</v>
      </c>
      <c r="GGC37" s="29" t="s">
        <v>635</v>
      </c>
      <c r="GGD37" s="29" t="s">
        <v>635</v>
      </c>
      <c r="GGE37" s="29" t="s">
        <v>635</v>
      </c>
      <c r="GGF37" s="29" t="s">
        <v>635</v>
      </c>
      <c r="GGG37" s="29" t="s">
        <v>635</v>
      </c>
      <c r="GGH37" s="29" t="s">
        <v>635</v>
      </c>
      <c r="GGI37" s="29" t="s">
        <v>635</v>
      </c>
      <c r="GGJ37" s="29" t="s">
        <v>635</v>
      </c>
      <c r="GGK37" s="29" t="s">
        <v>635</v>
      </c>
      <c r="GGL37" s="29" t="s">
        <v>635</v>
      </c>
      <c r="GGM37" s="29" t="s">
        <v>635</v>
      </c>
      <c r="GGN37" s="29" t="s">
        <v>635</v>
      </c>
      <c r="GGO37" s="29" t="s">
        <v>635</v>
      </c>
      <c r="GGP37" s="29" t="s">
        <v>635</v>
      </c>
      <c r="GGQ37" s="29" t="s">
        <v>635</v>
      </c>
      <c r="GGR37" s="29" t="s">
        <v>635</v>
      </c>
      <c r="GGS37" s="29" t="s">
        <v>635</v>
      </c>
      <c r="GGT37" s="29" t="s">
        <v>635</v>
      </c>
      <c r="GGU37" s="29" t="s">
        <v>635</v>
      </c>
      <c r="GGV37" s="29" t="s">
        <v>635</v>
      </c>
      <c r="GGW37" s="29" t="s">
        <v>635</v>
      </c>
      <c r="GGX37" s="29" t="s">
        <v>635</v>
      </c>
      <c r="GGY37" s="29" t="s">
        <v>635</v>
      </c>
      <c r="GGZ37" s="29" t="s">
        <v>635</v>
      </c>
      <c r="GHA37" s="29" t="s">
        <v>635</v>
      </c>
      <c r="GHB37" s="29" t="s">
        <v>635</v>
      </c>
      <c r="GHC37" s="29" t="s">
        <v>635</v>
      </c>
      <c r="GHD37" s="29" t="s">
        <v>635</v>
      </c>
      <c r="GHE37" s="29" t="s">
        <v>635</v>
      </c>
      <c r="GHF37" s="29" t="s">
        <v>635</v>
      </c>
      <c r="GHG37" s="29" t="s">
        <v>635</v>
      </c>
      <c r="GHH37" s="29" t="s">
        <v>635</v>
      </c>
      <c r="GHI37" s="29" t="s">
        <v>635</v>
      </c>
      <c r="GHJ37" s="29" t="s">
        <v>635</v>
      </c>
      <c r="GHK37" s="29" t="s">
        <v>635</v>
      </c>
      <c r="GHL37" s="29" t="s">
        <v>635</v>
      </c>
      <c r="GHM37" s="29" t="s">
        <v>635</v>
      </c>
      <c r="GHN37" s="29" t="s">
        <v>635</v>
      </c>
      <c r="GHO37" s="29" t="s">
        <v>635</v>
      </c>
      <c r="GHP37" s="29" t="s">
        <v>635</v>
      </c>
      <c r="GHQ37" s="29" t="s">
        <v>635</v>
      </c>
      <c r="GHR37" s="29" t="s">
        <v>635</v>
      </c>
      <c r="GHS37" s="29" t="s">
        <v>635</v>
      </c>
      <c r="GHT37" s="29" t="s">
        <v>635</v>
      </c>
      <c r="GHU37" s="29" t="s">
        <v>635</v>
      </c>
      <c r="GHV37" s="29" t="s">
        <v>635</v>
      </c>
      <c r="GHW37" s="29" t="s">
        <v>635</v>
      </c>
      <c r="GHX37" s="29" t="s">
        <v>635</v>
      </c>
      <c r="GHY37" s="29" t="s">
        <v>635</v>
      </c>
      <c r="GHZ37" s="29" t="s">
        <v>635</v>
      </c>
      <c r="GIA37" s="29" t="s">
        <v>635</v>
      </c>
      <c r="GIB37" s="29" t="s">
        <v>635</v>
      </c>
      <c r="GIC37" s="29" t="s">
        <v>635</v>
      </c>
      <c r="GID37" s="29" t="s">
        <v>635</v>
      </c>
      <c r="GIE37" s="29" t="s">
        <v>635</v>
      </c>
      <c r="GIF37" s="29" t="s">
        <v>635</v>
      </c>
      <c r="GIG37" s="29" t="s">
        <v>635</v>
      </c>
      <c r="GIH37" s="29" t="s">
        <v>635</v>
      </c>
      <c r="GII37" s="29" t="s">
        <v>635</v>
      </c>
      <c r="GIJ37" s="29" t="s">
        <v>635</v>
      </c>
      <c r="GIK37" s="29" t="s">
        <v>635</v>
      </c>
      <c r="GIL37" s="29" t="s">
        <v>635</v>
      </c>
      <c r="GIM37" s="29" t="s">
        <v>635</v>
      </c>
      <c r="GIN37" s="29" t="s">
        <v>635</v>
      </c>
      <c r="GIO37" s="29" t="s">
        <v>635</v>
      </c>
      <c r="GIP37" s="29" t="s">
        <v>635</v>
      </c>
      <c r="GIQ37" s="29" t="s">
        <v>635</v>
      </c>
      <c r="GIR37" s="29" t="s">
        <v>635</v>
      </c>
      <c r="GIS37" s="29" t="s">
        <v>635</v>
      </c>
      <c r="GIT37" s="29" t="s">
        <v>635</v>
      </c>
      <c r="GIU37" s="29" t="s">
        <v>635</v>
      </c>
      <c r="GIV37" s="29" t="s">
        <v>635</v>
      </c>
      <c r="GIW37" s="29" t="s">
        <v>635</v>
      </c>
      <c r="GIX37" s="29" t="s">
        <v>635</v>
      </c>
      <c r="GIY37" s="29" t="s">
        <v>635</v>
      </c>
      <c r="GIZ37" s="29" t="s">
        <v>635</v>
      </c>
      <c r="GJA37" s="29" t="s">
        <v>635</v>
      </c>
      <c r="GJB37" s="29" t="s">
        <v>635</v>
      </c>
      <c r="GJC37" s="29" t="s">
        <v>635</v>
      </c>
      <c r="GJD37" s="29" t="s">
        <v>635</v>
      </c>
      <c r="GJE37" s="29" t="s">
        <v>635</v>
      </c>
      <c r="GJF37" s="29" t="s">
        <v>635</v>
      </c>
      <c r="GJG37" s="29" t="s">
        <v>635</v>
      </c>
      <c r="GJH37" s="29" t="s">
        <v>635</v>
      </c>
      <c r="GJI37" s="29" t="s">
        <v>635</v>
      </c>
      <c r="GJJ37" s="29" t="s">
        <v>635</v>
      </c>
      <c r="GJK37" s="29" t="s">
        <v>635</v>
      </c>
      <c r="GJL37" s="29" t="s">
        <v>635</v>
      </c>
      <c r="GJM37" s="29" t="s">
        <v>635</v>
      </c>
      <c r="GJN37" s="29" t="s">
        <v>635</v>
      </c>
      <c r="GJO37" s="29" t="s">
        <v>635</v>
      </c>
      <c r="GJP37" s="29" t="s">
        <v>635</v>
      </c>
      <c r="GJQ37" s="29" t="s">
        <v>635</v>
      </c>
      <c r="GJR37" s="29" t="s">
        <v>635</v>
      </c>
      <c r="GJS37" s="29" t="s">
        <v>635</v>
      </c>
      <c r="GJT37" s="29" t="s">
        <v>635</v>
      </c>
      <c r="GJU37" s="29" t="s">
        <v>635</v>
      </c>
      <c r="GJV37" s="29" t="s">
        <v>635</v>
      </c>
      <c r="GJW37" s="29" t="s">
        <v>635</v>
      </c>
      <c r="GJX37" s="29" t="s">
        <v>635</v>
      </c>
      <c r="GJY37" s="29" t="s">
        <v>635</v>
      </c>
      <c r="GJZ37" s="29" t="s">
        <v>635</v>
      </c>
      <c r="GKA37" s="29" t="s">
        <v>635</v>
      </c>
      <c r="GKB37" s="29" t="s">
        <v>635</v>
      </c>
      <c r="GKC37" s="29" t="s">
        <v>635</v>
      </c>
      <c r="GKD37" s="29" t="s">
        <v>635</v>
      </c>
      <c r="GKE37" s="29" t="s">
        <v>635</v>
      </c>
      <c r="GKF37" s="29" t="s">
        <v>635</v>
      </c>
      <c r="GKG37" s="29" t="s">
        <v>635</v>
      </c>
      <c r="GKH37" s="29" t="s">
        <v>635</v>
      </c>
      <c r="GKI37" s="29" t="s">
        <v>635</v>
      </c>
      <c r="GKJ37" s="29" t="s">
        <v>635</v>
      </c>
      <c r="GKK37" s="29" t="s">
        <v>635</v>
      </c>
      <c r="GKL37" s="29" t="s">
        <v>635</v>
      </c>
      <c r="GKM37" s="29" t="s">
        <v>635</v>
      </c>
      <c r="GKN37" s="29" t="s">
        <v>635</v>
      </c>
      <c r="GKO37" s="29" t="s">
        <v>635</v>
      </c>
      <c r="GKP37" s="29" t="s">
        <v>635</v>
      </c>
      <c r="GKQ37" s="29" t="s">
        <v>635</v>
      </c>
      <c r="GKR37" s="29" t="s">
        <v>635</v>
      </c>
      <c r="GKS37" s="29" t="s">
        <v>635</v>
      </c>
      <c r="GKT37" s="29" t="s">
        <v>635</v>
      </c>
      <c r="GKU37" s="29" t="s">
        <v>635</v>
      </c>
      <c r="GKV37" s="29" t="s">
        <v>635</v>
      </c>
      <c r="GKW37" s="29" t="s">
        <v>635</v>
      </c>
      <c r="GKX37" s="29" t="s">
        <v>635</v>
      </c>
      <c r="GKY37" s="29" t="s">
        <v>635</v>
      </c>
      <c r="GKZ37" s="29" t="s">
        <v>635</v>
      </c>
      <c r="GLA37" s="29" t="s">
        <v>635</v>
      </c>
      <c r="GLB37" s="29" t="s">
        <v>635</v>
      </c>
      <c r="GLC37" s="29" t="s">
        <v>635</v>
      </c>
      <c r="GLD37" s="29" t="s">
        <v>635</v>
      </c>
      <c r="GLE37" s="29" t="s">
        <v>635</v>
      </c>
      <c r="GLF37" s="29" t="s">
        <v>635</v>
      </c>
      <c r="GLG37" s="29" t="s">
        <v>635</v>
      </c>
      <c r="GLH37" s="29" t="s">
        <v>635</v>
      </c>
      <c r="GLI37" s="29" t="s">
        <v>635</v>
      </c>
      <c r="GLJ37" s="29" t="s">
        <v>635</v>
      </c>
      <c r="GLK37" s="29" t="s">
        <v>635</v>
      </c>
      <c r="GLL37" s="29" t="s">
        <v>635</v>
      </c>
      <c r="GLM37" s="29" t="s">
        <v>635</v>
      </c>
      <c r="GLN37" s="29" t="s">
        <v>635</v>
      </c>
      <c r="GLO37" s="29" t="s">
        <v>635</v>
      </c>
      <c r="GLP37" s="29" t="s">
        <v>635</v>
      </c>
      <c r="GLQ37" s="29" t="s">
        <v>635</v>
      </c>
      <c r="GLR37" s="29" t="s">
        <v>635</v>
      </c>
      <c r="GLS37" s="29" t="s">
        <v>635</v>
      </c>
      <c r="GLT37" s="29" t="s">
        <v>635</v>
      </c>
      <c r="GLU37" s="29" t="s">
        <v>635</v>
      </c>
      <c r="GLV37" s="29" t="s">
        <v>635</v>
      </c>
      <c r="GLW37" s="29" t="s">
        <v>635</v>
      </c>
      <c r="GLX37" s="29" t="s">
        <v>635</v>
      </c>
      <c r="GLY37" s="29" t="s">
        <v>635</v>
      </c>
      <c r="GLZ37" s="29" t="s">
        <v>635</v>
      </c>
      <c r="GMA37" s="29" t="s">
        <v>635</v>
      </c>
      <c r="GMB37" s="29" t="s">
        <v>635</v>
      </c>
      <c r="GMC37" s="29" t="s">
        <v>635</v>
      </c>
      <c r="GMD37" s="29" t="s">
        <v>635</v>
      </c>
      <c r="GME37" s="29" t="s">
        <v>635</v>
      </c>
      <c r="GMF37" s="29" t="s">
        <v>635</v>
      </c>
      <c r="GMG37" s="29" t="s">
        <v>635</v>
      </c>
      <c r="GMH37" s="29" t="s">
        <v>635</v>
      </c>
      <c r="GMI37" s="29" t="s">
        <v>635</v>
      </c>
      <c r="GMJ37" s="29" t="s">
        <v>635</v>
      </c>
      <c r="GMK37" s="29" t="s">
        <v>635</v>
      </c>
      <c r="GML37" s="29" t="s">
        <v>635</v>
      </c>
      <c r="GMM37" s="29" t="s">
        <v>635</v>
      </c>
      <c r="GMN37" s="29" t="s">
        <v>635</v>
      </c>
      <c r="GMO37" s="29" t="s">
        <v>635</v>
      </c>
      <c r="GMP37" s="29" t="s">
        <v>635</v>
      </c>
      <c r="GMQ37" s="29" t="s">
        <v>635</v>
      </c>
      <c r="GMR37" s="29" t="s">
        <v>635</v>
      </c>
      <c r="GMS37" s="29" t="s">
        <v>635</v>
      </c>
      <c r="GMT37" s="29" t="s">
        <v>635</v>
      </c>
      <c r="GMU37" s="29" t="s">
        <v>635</v>
      </c>
      <c r="GMV37" s="29" t="s">
        <v>635</v>
      </c>
      <c r="GMW37" s="29" t="s">
        <v>635</v>
      </c>
      <c r="GMX37" s="29" t="s">
        <v>635</v>
      </c>
      <c r="GMY37" s="29" t="s">
        <v>635</v>
      </c>
      <c r="GMZ37" s="29" t="s">
        <v>635</v>
      </c>
      <c r="GNA37" s="29" t="s">
        <v>635</v>
      </c>
      <c r="GNB37" s="29" t="s">
        <v>635</v>
      </c>
      <c r="GNC37" s="29" t="s">
        <v>635</v>
      </c>
      <c r="GND37" s="29" t="s">
        <v>635</v>
      </c>
      <c r="GNE37" s="29" t="s">
        <v>635</v>
      </c>
      <c r="GNF37" s="29" t="s">
        <v>635</v>
      </c>
      <c r="GNG37" s="29" t="s">
        <v>635</v>
      </c>
      <c r="GNH37" s="29" t="s">
        <v>635</v>
      </c>
      <c r="GNI37" s="29" t="s">
        <v>635</v>
      </c>
      <c r="GNJ37" s="29" t="s">
        <v>635</v>
      </c>
      <c r="GNK37" s="29" t="s">
        <v>635</v>
      </c>
      <c r="GNL37" s="29" t="s">
        <v>635</v>
      </c>
      <c r="GNM37" s="29" t="s">
        <v>635</v>
      </c>
      <c r="GNN37" s="29" t="s">
        <v>635</v>
      </c>
      <c r="GNO37" s="29" t="s">
        <v>635</v>
      </c>
      <c r="GNP37" s="29" t="s">
        <v>635</v>
      </c>
      <c r="GNQ37" s="29" t="s">
        <v>635</v>
      </c>
      <c r="GNR37" s="29" t="s">
        <v>635</v>
      </c>
      <c r="GNS37" s="29" t="s">
        <v>635</v>
      </c>
      <c r="GNT37" s="29" t="s">
        <v>635</v>
      </c>
      <c r="GNU37" s="29" t="s">
        <v>635</v>
      </c>
      <c r="GNV37" s="29" t="s">
        <v>635</v>
      </c>
      <c r="GNW37" s="29" t="s">
        <v>635</v>
      </c>
      <c r="GNX37" s="29" t="s">
        <v>635</v>
      </c>
      <c r="GNY37" s="29" t="s">
        <v>635</v>
      </c>
      <c r="GNZ37" s="29" t="s">
        <v>635</v>
      </c>
      <c r="GOA37" s="29" t="s">
        <v>635</v>
      </c>
      <c r="GOB37" s="29" t="s">
        <v>635</v>
      </c>
      <c r="GOC37" s="29" t="s">
        <v>635</v>
      </c>
      <c r="GOD37" s="29" t="s">
        <v>635</v>
      </c>
      <c r="GOE37" s="29" t="s">
        <v>635</v>
      </c>
      <c r="GOF37" s="29" t="s">
        <v>635</v>
      </c>
      <c r="GOG37" s="29" t="s">
        <v>635</v>
      </c>
      <c r="GOH37" s="29" t="s">
        <v>635</v>
      </c>
      <c r="GOI37" s="29" t="s">
        <v>635</v>
      </c>
      <c r="GOJ37" s="29" t="s">
        <v>635</v>
      </c>
      <c r="GOK37" s="29" t="s">
        <v>635</v>
      </c>
      <c r="GOL37" s="29" t="s">
        <v>635</v>
      </c>
      <c r="GOM37" s="29" t="s">
        <v>635</v>
      </c>
      <c r="GON37" s="29" t="s">
        <v>635</v>
      </c>
      <c r="GOO37" s="29" t="s">
        <v>635</v>
      </c>
      <c r="GOP37" s="29" t="s">
        <v>635</v>
      </c>
      <c r="GOQ37" s="29" t="s">
        <v>635</v>
      </c>
      <c r="GOR37" s="29" t="s">
        <v>635</v>
      </c>
      <c r="GOS37" s="29" t="s">
        <v>635</v>
      </c>
      <c r="GOT37" s="29" t="s">
        <v>635</v>
      </c>
      <c r="GOU37" s="29" t="s">
        <v>635</v>
      </c>
      <c r="GOV37" s="29" t="s">
        <v>635</v>
      </c>
      <c r="GOW37" s="29" t="s">
        <v>635</v>
      </c>
      <c r="GOX37" s="29" t="s">
        <v>635</v>
      </c>
      <c r="GOY37" s="29" t="s">
        <v>635</v>
      </c>
      <c r="GOZ37" s="29" t="s">
        <v>635</v>
      </c>
      <c r="GPA37" s="29" t="s">
        <v>635</v>
      </c>
      <c r="GPB37" s="29" t="s">
        <v>635</v>
      </c>
      <c r="GPC37" s="29" t="s">
        <v>635</v>
      </c>
      <c r="GPD37" s="29" t="s">
        <v>635</v>
      </c>
      <c r="GPE37" s="29" t="s">
        <v>635</v>
      </c>
      <c r="GPF37" s="29" t="s">
        <v>635</v>
      </c>
      <c r="GPG37" s="29" t="s">
        <v>635</v>
      </c>
      <c r="GPH37" s="29" t="s">
        <v>635</v>
      </c>
      <c r="GPI37" s="29" t="s">
        <v>635</v>
      </c>
      <c r="GPJ37" s="29" t="s">
        <v>635</v>
      </c>
      <c r="GPK37" s="29" t="s">
        <v>635</v>
      </c>
      <c r="GPL37" s="29" t="s">
        <v>635</v>
      </c>
      <c r="GPM37" s="29" t="s">
        <v>635</v>
      </c>
      <c r="GPN37" s="29" t="s">
        <v>635</v>
      </c>
      <c r="GPO37" s="29" t="s">
        <v>635</v>
      </c>
      <c r="GPP37" s="29" t="s">
        <v>635</v>
      </c>
      <c r="GPQ37" s="29" t="s">
        <v>635</v>
      </c>
      <c r="GPR37" s="29" t="s">
        <v>635</v>
      </c>
      <c r="GPS37" s="29" t="s">
        <v>635</v>
      </c>
      <c r="GPT37" s="29" t="s">
        <v>635</v>
      </c>
      <c r="GPU37" s="29" t="s">
        <v>635</v>
      </c>
      <c r="GPV37" s="29" t="s">
        <v>635</v>
      </c>
      <c r="GPW37" s="29" t="s">
        <v>635</v>
      </c>
      <c r="GPX37" s="29" t="s">
        <v>635</v>
      </c>
      <c r="GPY37" s="29" t="s">
        <v>635</v>
      </c>
      <c r="GPZ37" s="29" t="s">
        <v>635</v>
      </c>
      <c r="GQA37" s="29" t="s">
        <v>635</v>
      </c>
      <c r="GQB37" s="29" t="s">
        <v>635</v>
      </c>
      <c r="GQC37" s="29" t="s">
        <v>635</v>
      </c>
      <c r="GQD37" s="29" t="s">
        <v>635</v>
      </c>
      <c r="GQE37" s="29" t="s">
        <v>635</v>
      </c>
      <c r="GQF37" s="29" t="s">
        <v>635</v>
      </c>
      <c r="GQG37" s="29" t="s">
        <v>635</v>
      </c>
      <c r="GQH37" s="29" t="s">
        <v>635</v>
      </c>
      <c r="GQI37" s="29" t="s">
        <v>635</v>
      </c>
      <c r="GQJ37" s="29" t="s">
        <v>635</v>
      </c>
      <c r="GQK37" s="29" t="s">
        <v>635</v>
      </c>
      <c r="GQL37" s="29" t="s">
        <v>635</v>
      </c>
      <c r="GQM37" s="29" t="s">
        <v>635</v>
      </c>
      <c r="GQN37" s="29" t="s">
        <v>635</v>
      </c>
      <c r="GQO37" s="29" t="s">
        <v>635</v>
      </c>
      <c r="GQP37" s="29" t="s">
        <v>635</v>
      </c>
      <c r="GQQ37" s="29" t="s">
        <v>635</v>
      </c>
      <c r="GQR37" s="29" t="s">
        <v>635</v>
      </c>
      <c r="GQS37" s="29" t="s">
        <v>635</v>
      </c>
      <c r="GQT37" s="29" t="s">
        <v>635</v>
      </c>
      <c r="GQU37" s="29" t="s">
        <v>635</v>
      </c>
      <c r="GQV37" s="29" t="s">
        <v>635</v>
      </c>
      <c r="GQW37" s="29" t="s">
        <v>635</v>
      </c>
      <c r="GQX37" s="29" t="s">
        <v>635</v>
      </c>
      <c r="GQY37" s="29" t="s">
        <v>635</v>
      </c>
      <c r="GQZ37" s="29" t="s">
        <v>635</v>
      </c>
      <c r="GRA37" s="29" t="s">
        <v>635</v>
      </c>
      <c r="GRB37" s="29" t="s">
        <v>635</v>
      </c>
      <c r="GRC37" s="29" t="s">
        <v>635</v>
      </c>
      <c r="GRD37" s="29" t="s">
        <v>635</v>
      </c>
      <c r="GRE37" s="29" t="s">
        <v>635</v>
      </c>
      <c r="GRF37" s="29" t="s">
        <v>635</v>
      </c>
      <c r="GRG37" s="29" t="s">
        <v>635</v>
      </c>
      <c r="GRH37" s="29" t="s">
        <v>635</v>
      </c>
      <c r="GRI37" s="29" t="s">
        <v>635</v>
      </c>
      <c r="GRJ37" s="29" t="s">
        <v>635</v>
      </c>
      <c r="GRK37" s="29" t="s">
        <v>635</v>
      </c>
      <c r="GRL37" s="29" t="s">
        <v>635</v>
      </c>
      <c r="GRM37" s="29" t="s">
        <v>635</v>
      </c>
      <c r="GRN37" s="29" t="s">
        <v>635</v>
      </c>
      <c r="GRO37" s="29" t="s">
        <v>635</v>
      </c>
      <c r="GRP37" s="29" t="s">
        <v>635</v>
      </c>
      <c r="GRQ37" s="29" t="s">
        <v>635</v>
      </c>
      <c r="GRR37" s="29" t="s">
        <v>635</v>
      </c>
      <c r="GRS37" s="29" t="s">
        <v>635</v>
      </c>
      <c r="GRT37" s="29" t="s">
        <v>635</v>
      </c>
      <c r="GRU37" s="29" t="s">
        <v>635</v>
      </c>
      <c r="GRV37" s="29" t="s">
        <v>635</v>
      </c>
      <c r="GRW37" s="29" t="s">
        <v>635</v>
      </c>
      <c r="GRX37" s="29" t="s">
        <v>635</v>
      </c>
      <c r="GRY37" s="29" t="s">
        <v>635</v>
      </c>
      <c r="GRZ37" s="29" t="s">
        <v>635</v>
      </c>
      <c r="GSA37" s="29" t="s">
        <v>635</v>
      </c>
      <c r="GSB37" s="29" t="s">
        <v>635</v>
      </c>
      <c r="GSC37" s="29" t="s">
        <v>635</v>
      </c>
      <c r="GSD37" s="29" t="s">
        <v>635</v>
      </c>
      <c r="GSE37" s="29" t="s">
        <v>635</v>
      </c>
      <c r="GSF37" s="29" t="s">
        <v>635</v>
      </c>
      <c r="GSG37" s="29" t="s">
        <v>635</v>
      </c>
      <c r="GSH37" s="29" t="s">
        <v>635</v>
      </c>
      <c r="GSI37" s="29" t="s">
        <v>635</v>
      </c>
      <c r="GSJ37" s="29" t="s">
        <v>635</v>
      </c>
      <c r="GSK37" s="29" t="s">
        <v>635</v>
      </c>
      <c r="GSL37" s="29" t="s">
        <v>635</v>
      </c>
      <c r="GSM37" s="29" t="s">
        <v>635</v>
      </c>
      <c r="GSN37" s="29" t="s">
        <v>635</v>
      </c>
      <c r="GSO37" s="29" t="s">
        <v>635</v>
      </c>
      <c r="GSP37" s="29" t="s">
        <v>635</v>
      </c>
      <c r="GSQ37" s="29" t="s">
        <v>635</v>
      </c>
      <c r="GSR37" s="29" t="s">
        <v>635</v>
      </c>
      <c r="GSS37" s="29" t="s">
        <v>635</v>
      </c>
      <c r="GST37" s="29" t="s">
        <v>635</v>
      </c>
      <c r="GSU37" s="29" t="s">
        <v>635</v>
      </c>
      <c r="GSV37" s="29" t="s">
        <v>635</v>
      </c>
      <c r="GSW37" s="29" t="s">
        <v>635</v>
      </c>
      <c r="GSX37" s="29" t="s">
        <v>635</v>
      </c>
      <c r="GSY37" s="29" t="s">
        <v>635</v>
      </c>
      <c r="GSZ37" s="29" t="s">
        <v>635</v>
      </c>
      <c r="GTA37" s="29" t="s">
        <v>635</v>
      </c>
      <c r="GTB37" s="29" t="s">
        <v>635</v>
      </c>
      <c r="GTC37" s="29" t="s">
        <v>635</v>
      </c>
      <c r="GTD37" s="29" t="s">
        <v>635</v>
      </c>
      <c r="GTE37" s="29" t="s">
        <v>635</v>
      </c>
      <c r="GTF37" s="29" t="s">
        <v>635</v>
      </c>
      <c r="GTG37" s="29" t="s">
        <v>635</v>
      </c>
      <c r="GTH37" s="29" t="s">
        <v>635</v>
      </c>
      <c r="GTI37" s="29" t="s">
        <v>635</v>
      </c>
      <c r="GTJ37" s="29" t="s">
        <v>635</v>
      </c>
      <c r="GTK37" s="29" t="s">
        <v>635</v>
      </c>
      <c r="GTL37" s="29" t="s">
        <v>635</v>
      </c>
      <c r="GTM37" s="29" t="s">
        <v>635</v>
      </c>
      <c r="GTN37" s="29" t="s">
        <v>635</v>
      </c>
      <c r="GTO37" s="29" t="s">
        <v>635</v>
      </c>
      <c r="GTP37" s="29" t="s">
        <v>635</v>
      </c>
      <c r="GTQ37" s="29" t="s">
        <v>635</v>
      </c>
      <c r="GTR37" s="29" t="s">
        <v>635</v>
      </c>
      <c r="GTS37" s="29" t="s">
        <v>635</v>
      </c>
      <c r="GTT37" s="29" t="s">
        <v>635</v>
      </c>
      <c r="GTU37" s="29" t="s">
        <v>635</v>
      </c>
      <c r="GTV37" s="29" t="s">
        <v>635</v>
      </c>
      <c r="GTW37" s="29" t="s">
        <v>635</v>
      </c>
      <c r="GTX37" s="29" t="s">
        <v>635</v>
      </c>
      <c r="GTY37" s="29" t="s">
        <v>635</v>
      </c>
      <c r="GTZ37" s="29" t="s">
        <v>635</v>
      </c>
      <c r="GUA37" s="29" t="s">
        <v>635</v>
      </c>
      <c r="GUB37" s="29" t="s">
        <v>635</v>
      </c>
      <c r="GUC37" s="29" t="s">
        <v>635</v>
      </c>
      <c r="GUD37" s="29" t="s">
        <v>635</v>
      </c>
      <c r="GUE37" s="29" t="s">
        <v>635</v>
      </c>
      <c r="GUF37" s="29" t="s">
        <v>635</v>
      </c>
      <c r="GUG37" s="29" t="s">
        <v>635</v>
      </c>
      <c r="GUH37" s="29" t="s">
        <v>635</v>
      </c>
      <c r="GUI37" s="29" t="s">
        <v>635</v>
      </c>
      <c r="GUJ37" s="29" t="s">
        <v>635</v>
      </c>
      <c r="GUK37" s="29" t="s">
        <v>635</v>
      </c>
      <c r="GUL37" s="29" t="s">
        <v>635</v>
      </c>
      <c r="GUM37" s="29" t="s">
        <v>635</v>
      </c>
      <c r="GUN37" s="29" t="s">
        <v>635</v>
      </c>
      <c r="GUO37" s="29" t="s">
        <v>635</v>
      </c>
      <c r="GUP37" s="29" t="s">
        <v>635</v>
      </c>
      <c r="GUQ37" s="29" t="s">
        <v>635</v>
      </c>
      <c r="GUR37" s="29" t="s">
        <v>635</v>
      </c>
      <c r="GUS37" s="29" t="s">
        <v>635</v>
      </c>
      <c r="GUT37" s="29" t="s">
        <v>635</v>
      </c>
      <c r="GUU37" s="29" t="s">
        <v>635</v>
      </c>
      <c r="GUV37" s="29" t="s">
        <v>635</v>
      </c>
      <c r="GUW37" s="29" t="s">
        <v>635</v>
      </c>
      <c r="GUX37" s="29" t="s">
        <v>635</v>
      </c>
      <c r="GUY37" s="29" t="s">
        <v>635</v>
      </c>
      <c r="GUZ37" s="29" t="s">
        <v>635</v>
      </c>
      <c r="GVA37" s="29" t="s">
        <v>635</v>
      </c>
      <c r="GVB37" s="29" t="s">
        <v>635</v>
      </c>
      <c r="GVC37" s="29" t="s">
        <v>635</v>
      </c>
      <c r="GVD37" s="29" t="s">
        <v>635</v>
      </c>
      <c r="GVE37" s="29" t="s">
        <v>635</v>
      </c>
      <c r="GVF37" s="29" t="s">
        <v>635</v>
      </c>
      <c r="GVG37" s="29" t="s">
        <v>635</v>
      </c>
      <c r="GVH37" s="29" t="s">
        <v>635</v>
      </c>
      <c r="GVI37" s="29" t="s">
        <v>635</v>
      </c>
      <c r="GVJ37" s="29" t="s">
        <v>635</v>
      </c>
      <c r="GVK37" s="29" t="s">
        <v>635</v>
      </c>
      <c r="GVL37" s="29" t="s">
        <v>635</v>
      </c>
      <c r="GVM37" s="29" t="s">
        <v>635</v>
      </c>
      <c r="GVN37" s="29" t="s">
        <v>635</v>
      </c>
      <c r="GVO37" s="29" t="s">
        <v>635</v>
      </c>
      <c r="GVP37" s="29" t="s">
        <v>635</v>
      </c>
      <c r="GVQ37" s="29" t="s">
        <v>635</v>
      </c>
      <c r="GVR37" s="29" t="s">
        <v>635</v>
      </c>
      <c r="GVS37" s="29" t="s">
        <v>635</v>
      </c>
      <c r="GVT37" s="29" t="s">
        <v>635</v>
      </c>
      <c r="GVU37" s="29" t="s">
        <v>635</v>
      </c>
      <c r="GVV37" s="29" t="s">
        <v>635</v>
      </c>
      <c r="GVW37" s="29" t="s">
        <v>635</v>
      </c>
      <c r="GVX37" s="29" t="s">
        <v>635</v>
      </c>
      <c r="GVY37" s="29" t="s">
        <v>635</v>
      </c>
      <c r="GVZ37" s="29" t="s">
        <v>635</v>
      </c>
      <c r="GWA37" s="29" t="s">
        <v>635</v>
      </c>
      <c r="GWB37" s="29" t="s">
        <v>635</v>
      </c>
      <c r="GWC37" s="29" t="s">
        <v>635</v>
      </c>
      <c r="GWD37" s="29" t="s">
        <v>635</v>
      </c>
      <c r="GWE37" s="29" t="s">
        <v>635</v>
      </c>
      <c r="GWF37" s="29" t="s">
        <v>635</v>
      </c>
      <c r="GWG37" s="29" t="s">
        <v>635</v>
      </c>
      <c r="GWH37" s="29" t="s">
        <v>635</v>
      </c>
      <c r="GWI37" s="29" t="s">
        <v>635</v>
      </c>
      <c r="GWJ37" s="29" t="s">
        <v>635</v>
      </c>
      <c r="GWK37" s="29" t="s">
        <v>635</v>
      </c>
      <c r="GWL37" s="29" t="s">
        <v>635</v>
      </c>
      <c r="GWM37" s="29" t="s">
        <v>635</v>
      </c>
      <c r="GWN37" s="29" t="s">
        <v>635</v>
      </c>
      <c r="GWO37" s="29" t="s">
        <v>635</v>
      </c>
      <c r="GWP37" s="29" t="s">
        <v>635</v>
      </c>
      <c r="GWQ37" s="29" t="s">
        <v>635</v>
      </c>
      <c r="GWR37" s="29" t="s">
        <v>635</v>
      </c>
      <c r="GWS37" s="29" t="s">
        <v>635</v>
      </c>
      <c r="GWT37" s="29" t="s">
        <v>635</v>
      </c>
      <c r="GWU37" s="29" t="s">
        <v>635</v>
      </c>
      <c r="GWV37" s="29" t="s">
        <v>635</v>
      </c>
      <c r="GWW37" s="29" t="s">
        <v>635</v>
      </c>
      <c r="GWX37" s="29" t="s">
        <v>635</v>
      </c>
      <c r="GWY37" s="29" t="s">
        <v>635</v>
      </c>
      <c r="GWZ37" s="29" t="s">
        <v>635</v>
      </c>
      <c r="GXA37" s="29" t="s">
        <v>635</v>
      </c>
      <c r="GXB37" s="29" t="s">
        <v>635</v>
      </c>
      <c r="GXC37" s="29" t="s">
        <v>635</v>
      </c>
      <c r="GXD37" s="29" t="s">
        <v>635</v>
      </c>
      <c r="GXE37" s="29" t="s">
        <v>635</v>
      </c>
      <c r="GXF37" s="29" t="s">
        <v>635</v>
      </c>
      <c r="GXG37" s="29" t="s">
        <v>635</v>
      </c>
      <c r="GXH37" s="29" t="s">
        <v>635</v>
      </c>
      <c r="GXI37" s="29" t="s">
        <v>635</v>
      </c>
      <c r="GXJ37" s="29" t="s">
        <v>635</v>
      </c>
      <c r="GXK37" s="29" t="s">
        <v>635</v>
      </c>
      <c r="GXL37" s="29" t="s">
        <v>635</v>
      </c>
      <c r="GXM37" s="29" t="s">
        <v>635</v>
      </c>
      <c r="GXN37" s="29" t="s">
        <v>635</v>
      </c>
      <c r="GXO37" s="29" t="s">
        <v>635</v>
      </c>
      <c r="GXP37" s="29" t="s">
        <v>635</v>
      </c>
      <c r="GXQ37" s="29" t="s">
        <v>635</v>
      </c>
      <c r="GXR37" s="29" t="s">
        <v>635</v>
      </c>
      <c r="GXS37" s="29" t="s">
        <v>635</v>
      </c>
      <c r="GXT37" s="29" t="s">
        <v>635</v>
      </c>
      <c r="GXU37" s="29" t="s">
        <v>635</v>
      </c>
      <c r="GXV37" s="29" t="s">
        <v>635</v>
      </c>
      <c r="GXW37" s="29" t="s">
        <v>635</v>
      </c>
      <c r="GXX37" s="29" t="s">
        <v>635</v>
      </c>
      <c r="GXY37" s="29" t="s">
        <v>635</v>
      </c>
      <c r="GXZ37" s="29" t="s">
        <v>635</v>
      </c>
      <c r="GYA37" s="29" t="s">
        <v>635</v>
      </c>
      <c r="GYB37" s="29" t="s">
        <v>635</v>
      </c>
      <c r="GYC37" s="29" t="s">
        <v>635</v>
      </c>
      <c r="GYD37" s="29" t="s">
        <v>635</v>
      </c>
      <c r="GYE37" s="29" t="s">
        <v>635</v>
      </c>
      <c r="GYF37" s="29" t="s">
        <v>635</v>
      </c>
      <c r="GYG37" s="29" t="s">
        <v>635</v>
      </c>
      <c r="GYH37" s="29" t="s">
        <v>635</v>
      </c>
      <c r="GYI37" s="29" t="s">
        <v>635</v>
      </c>
      <c r="GYJ37" s="29" t="s">
        <v>635</v>
      </c>
      <c r="GYK37" s="29" t="s">
        <v>635</v>
      </c>
      <c r="GYL37" s="29" t="s">
        <v>635</v>
      </c>
      <c r="GYM37" s="29" t="s">
        <v>635</v>
      </c>
      <c r="GYN37" s="29" t="s">
        <v>635</v>
      </c>
      <c r="GYO37" s="29" t="s">
        <v>635</v>
      </c>
      <c r="GYP37" s="29" t="s">
        <v>635</v>
      </c>
      <c r="GYQ37" s="29" t="s">
        <v>635</v>
      </c>
      <c r="GYR37" s="29" t="s">
        <v>635</v>
      </c>
      <c r="GYS37" s="29" t="s">
        <v>635</v>
      </c>
      <c r="GYT37" s="29" t="s">
        <v>635</v>
      </c>
      <c r="GYU37" s="29" t="s">
        <v>635</v>
      </c>
      <c r="GYV37" s="29" t="s">
        <v>635</v>
      </c>
      <c r="GYW37" s="29" t="s">
        <v>635</v>
      </c>
      <c r="GYX37" s="29" t="s">
        <v>635</v>
      </c>
      <c r="GYY37" s="29" t="s">
        <v>635</v>
      </c>
      <c r="GYZ37" s="29" t="s">
        <v>635</v>
      </c>
      <c r="GZA37" s="29" t="s">
        <v>635</v>
      </c>
      <c r="GZB37" s="29" t="s">
        <v>635</v>
      </c>
      <c r="GZC37" s="29" t="s">
        <v>635</v>
      </c>
      <c r="GZD37" s="29" t="s">
        <v>635</v>
      </c>
      <c r="GZE37" s="29" t="s">
        <v>635</v>
      </c>
      <c r="GZF37" s="29" t="s">
        <v>635</v>
      </c>
      <c r="GZG37" s="29" t="s">
        <v>635</v>
      </c>
      <c r="GZH37" s="29" t="s">
        <v>635</v>
      </c>
      <c r="GZI37" s="29" t="s">
        <v>635</v>
      </c>
      <c r="GZJ37" s="29" t="s">
        <v>635</v>
      </c>
      <c r="GZK37" s="29" t="s">
        <v>635</v>
      </c>
      <c r="GZL37" s="29" t="s">
        <v>635</v>
      </c>
      <c r="GZM37" s="29" t="s">
        <v>635</v>
      </c>
      <c r="GZN37" s="29" t="s">
        <v>635</v>
      </c>
      <c r="GZO37" s="29" t="s">
        <v>635</v>
      </c>
      <c r="GZP37" s="29" t="s">
        <v>635</v>
      </c>
      <c r="GZQ37" s="29" t="s">
        <v>635</v>
      </c>
      <c r="GZR37" s="29" t="s">
        <v>635</v>
      </c>
      <c r="GZS37" s="29" t="s">
        <v>635</v>
      </c>
      <c r="GZT37" s="29" t="s">
        <v>635</v>
      </c>
      <c r="GZU37" s="29" t="s">
        <v>635</v>
      </c>
      <c r="GZV37" s="29" t="s">
        <v>635</v>
      </c>
      <c r="GZW37" s="29" t="s">
        <v>635</v>
      </c>
      <c r="GZX37" s="29" t="s">
        <v>635</v>
      </c>
      <c r="GZY37" s="29" t="s">
        <v>635</v>
      </c>
      <c r="GZZ37" s="29" t="s">
        <v>635</v>
      </c>
      <c r="HAA37" s="29" t="s">
        <v>635</v>
      </c>
      <c r="HAB37" s="29" t="s">
        <v>635</v>
      </c>
      <c r="HAC37" s="29" t="s">
        <v>635</v>
      </c>
      <c r="HAD37" s="29" t="s">
        <v>635</v>
      </c>
      <c r="HAE37" s="29" t="s">
        <v>635</v>
      </c>
      <c r="HAF37" s="29" t="s">
        <v>635</v>
      </c>
      <c r="HAG37" s="29" t="s">
        <v>635</v>
      </c>
      <c r="HAH37" s="29" t="s">
        <v>635</v>
      </c>
      <c r="HAI37" s="29" t="s">
        <v>635</v>
      </c>
      <c r="HAJ37" s="29" t="s">
        <v>635</v>
      </c>
      <c r="HAK37" s="29" t="s">
        <v>635</v>
      </c>
      <c r="HAL37" s="29" t="s">
        <v>635</v>
      </c>
      <c r="HAM37" s="29" t="s">
        <v>635</v>
      </c>
      <c r="HAN37" s="29" t="s">
        <v>635</v>
      </c>
      <c r="HAO37" s="29" t="s">
        <v>635</v>
      </c>
      <c r="HAP37" s="29" t="s">
        <v>635</v>
      </c>
      <c r="HAQ37" s="29" t="s">
        <v>635</v>
      </c>
      <c r="HAR37" s="29" t="s">
        <v>635</v>
      </c>
      <c r="HAS37" s="29" t="s">
        <v>635</v>
      </c>
      <c r="HAT37" s="29" t="s">
        <v>635</v>
      </c>
      <c r="HAU37" s="29" t="s">
        <v>635</v>
      </c>
      <c r="HAV37" s="29" t="s">
        <v>635</v>
      </c>
      <c r="HAW37" s="29" t="s">
        <v>635</v>
      </c>
      <c r="HAX37" s="29" t="s">
        <v>635</v>
      </c>
      <c r="HAY37" s="29" t="s">
        <v>635</v>
      </c>
      <c r="HAZ37" s="29" t="s">
        <v>635</v>
      </c>
      <c r="HBA37" s="29" t="s">
        <v>635</v>
      </c>
      <c r="HBB37" s="29" t="s">
        <v>635</v>
      </c>
      <c r="HBC37" s="29" t="s">
        <v>635</v>
      </c>
      <c r="HBD37" s="29" t="s">
        <v>635</v>
      </c>
      <c r="HBE37" s="29" t="s">
        <v>635</v>
      </c>
      <c r="HBF37" s="29" t="s">
        <v>635</v>
      </c>
      <c r="HBG37" s="29" t="s">
        <v>635</v>
      </c>
      <c r="HBH37" s="29" t="s">
        <v>635</v>
      </c>
      <c r="HBI37" s="29" t="s">
        <v>635</v>
      </c>
      <c r="HBJ37" s="29" t="s">
        <v>635</v>
      </c>
      <c r="HBK37" s="29" t="s">
        <v>635</v>
      </c>
      <c r="HBL37" s="29" t="s">
        <v>635</v>
      </c>
      <c r="HBM37" s="29" t="s">
        <v>635</v>
      </c>
      <c r="HBN37" s="29" t="s">
        <v>635</v>
      </c>
      <c r="HBO37" s="29" t="s">
        <v>635</v>
      </c>
      <c r="HBP37" s="29" t="s">
        <v>635</v>
      </c>
      <c r="HBQ37" s="29" t="s">
        <v>635</v>
      </c>
      <c r="HBR37" s="29" t="s">
        <v>635</v>
      </c>
      <c r="HBS37" s="29" t="s">
        <v>635</v>
      </c>
      <c r="HBT37" s="29" t="s">
        <v>635</v>
      </c>
      <c r="HBU37" s="29" t="s">
        <v>635</v>
      </c>
      <c r="HBV37" s="29" t="s">
        <v>635</v>
      </c>
      <c r="HBW37" s="29" t="s">
        <v>635</v>
      </c>
      <c r="HBX37" s="29" t="s">
        <v>635</v>
      </c>
      <c r="HBY37" s="29" t="s">
        <v>635</v>
      </c>
      <c r="HBZ37" s="29" t="s">
        <v>635</v>
      </c>
      <c r="HCA37" s="29" t="s">
        <v>635</v>
      </c>
      <c r="HCB37" s="29" t="s">
        <v>635</v>
      </c>
      <c r="HCC37" s="29" t="s">
        <v>635</v>
      </c>
      <c r="HCD37" s="29" t="s">
        <v>635</v>
      </c>
      <c r="HCE37" s="29" t="s">
        <v>635</v>
      </c>
      <c r="HCF37" s="29" t="s">
        <v>635</v>
      </c>
      <c r="HCG37" s="29" t="s">
        <v>635</v>
      </c>
      <c r="HCH37" s="29" t="s">
        <v>635</v>
      </c>
      <c r="HCI37" s="29" t="s">
        <v>635</v>
      </c>
      <c r="HCJ37" s="29" t="s">
        <v>635</v>
      </c>
      <c r="HCK37" s="29" t="s">
        <v>635</v>
      </c>
      <c r="HCL37" s="29" t="s">
        <v>635</v>
      </c>
      <c r="HCM37" s="29" t="s">
        <v>635</v>
      </c>
      <c r="HCN37" s="29" t="s">
        <v>635</v>
      </c>
      <c r="HCO37" s="29" t="s">
        <v>635</v>
      </c>
      <c r="HCP37" s="29" t="s">
        <v>635</v>
      </c>
      <c r="HCQ37" s="29" t="s">
        <v>635</v>
      </c>
      <c r="HCR37" s="29" t="s">
        <v>635</v>
      </c>
      <c r="HCS37" s="29" t="s">
        <v>635</v>
      </c>
      <c r="HCT37" s="29" t="s">
        <v>635</v>
      </c>
      <c r="HCU37" s="29" t="s">
        <v>635</v>
      </c>
      <c r="HCV37" s="29" t="s">
        <v>635</v>
      </c>
      <c r="HCW37" s="29" t="s">
        <v>635</v>
      </c>
      <c r="HCX37" s="29" t="s">
        <v>635</v>
      </c>
      <c r="HCY37" s="29" t="s">
        <v>635</v>
      </c>
      <c r="HCZ37" s="29" t="s">
        <v>635</v>
      </c>
      <c r="HDA37" s="29" t="s">
        <v>635</v>
      </c>
      <c r="HDB37" s="29" t="s">
        <v>635</v>
      </c>
      <c r="HDC37" s="29" t="s">
        <v>635</v>
      </c>
      <c r="HDD37" s="29" t="s">
        <v>635</v>
      </c>
      <c r="HDE37" s="29" t="s">
        <v>635</v>
      </c>
      <c r="HDF37" s="29" t="s">
        <v>635</v>
      </c>
      <c r="HDG37" s="29" t="s">
        <v>635</v>
      </c>
      <c r="HDH37" s="29" t="s">
        <v>635</v>
      </c>
      <c r="HDI37" s="29" t="s">
        <v>635</v>
      </c>
      <c r="HDJ37" s="29" t="s">
        <v>635</v>
      </c>
      <c r="HDK37" s="29" t="s">
        <v>635</v>
      </c>
      <c r="HDL37" s="29" t="s">
        <v>635</v>
      </c>
      <c r="HDM37" s="29" t="s">
        <v>635</v>
      </c>
      <c r="HDN37" s="29" t="s">
        <v>635</v>
      </c>
      <c r="HDO37" s="29" t="s">
        <v>635</v>
      </c>
      <c r="HDP37" s="29" t="s">
        <v>635</v>
      </c>
      <c r="HDQ37" s="29" t="s">
        <v>635</v>
      </c>
      <c r="HDR37" s="29" t="s">
        <v>635</v>
      </c>
      <c r="HDS37" s="29" t="s">
        <v>635</v>
      </c>
      <c r="HDT37" s="29" t="s">
        <v>635</v>
      </c>
      <c r="HDU37" s="29" t="s">
        <v>635</v>
      </c>
      <c r="HDV37" s="29" t="s">
        <v>635</v>
      </c>
      <c r="HDW37" s="29" t="s">
        <v>635</v>
      </c>
      <c r="HDX37" s="29" t="s">
        <v>635</v>
      </c>
      <c r="HDY37" s="29" t="s">
        <v>635</v>
      </c>
      <c r="HDZ37" s="29" t="s">
        <v>635</v>
      </c>
      <c r="HEA37" s="29" t="s">
        <v>635</v>
      </c>
      <c r="HEB37" s="29" t="s">
        <v>635</v>
      </c>
      <c r="HEC37" s="29" t="s">
        <v>635</v>
      </c>
      <c r="HED37" s="29" t="s">
        <v>635</v>
      </c>
      <c r="HEE37" s="29" t="s">
        <v>635</v>
      </c>
      <c r="HEF37" s="29" t="s">
        <v>635</v>
      </c>
      <c r="HEG37" s="29" t="s">
        <v>635</v>
      </c>
      <c r="HEH37" s="29" t="s">
        <v>635</v>
      </c>
      <c r="HEI37" s="29" t="s">
        <v>635</v>
      </c>
      <c r="HEJ37" s="29" t="s">
        <v>635</v>
      </c>
      <c r="HEK37" s="29" t="s">
        <v>635</v>
      </c>
      <c r="HEL37" s="29" t="s">
        <v>635</v>
      </c>
      <c r="HEM37" s="29" t="s">
        <v>635</v>
      </c>
      <c r="HEN37" s="29" t="s">
        <v>635</v>
      </c>
      <c r="HEO37" s="29" t="s">
        <v>635</v>
      </c>
      <c r="HEP37" s="29" t="s">
        <v>635</v>
      </c>
      <c r="HEQ37" s="29" t="s">
        <v>635</v>
      </c>
      <c r="HER37" s="29" t="s">
        <v>635</v>
      </c>
      <c r="HES37" s="29" t="s">
        <v>635</v>
      </c>
      <c r="HET37" s="29" t="s">
        <v>635</v>
      </c>
      <c r="HEU37" s="29" t="s">
        <v>635</v>
      </c>
      <c r="HEV37" s="29" t="s">
        <v>635</v>
      </c>
      <c r="HEW37" s="29" t="s">
        <v>635</v>
      </c>
      <c r="HEX37" s="29" t="s">
        <v>635</v>
      </c>
      <c r="HEY37" s="29" t="s">
        <v>635</v>
      </c>
      <c r="HEZ37" s="29" t="s">
        <v>635</v>
      </c>
      <c r="HFA37" s="29" t="s">
        <v>635</v>
      </c>
      <c r="HFB37" s="29" t="s">
        <v>635</v>
      </c>
      <c r="HFC37" s="29" t="s">
        <v>635</v>
      </c>
      <c r="HFD37" s="29" t="s">
        <v>635</v>
      </c>
      <c r="HFE37" s="29" t="s">
        <v>635</v>
      </c>
      <c r="HFF37" s="29" t="s">
        <v>635</v>
      </c>
      <c r="HFG37" s="29" t="s">
        <v>635</v>
      </c>
      <c r="HFH37" s="29" t="s">
        <v>635</v>
      </c>
      <c r="HFI37" s="29" t="s">
        <v>635</v>
      </c>
      <c r="HFJ37" s="29" t="s">
        <v>635</v>
      </c>
      <c r="HFK37" s="29" t="s">
        <v>635</v>
      </c>
      <c r="HFL37" s="29" t="s">
        <v>635</v>
      </c>
      <c r="HFM37" s="29" t="s">
        <v>635</v>
      </c>
      <c r="HFN37" s="29" t="s">
        <v>635</v>
      </c>
      <c r="HFO37" s="29" t="s">
        <v>635</v>
      </c>
      <c r="HFP37" s="29" t="s">
        <v>635</v>
      </c>
      <c r="HFQ37" s="29" t="s">
        <v>635</v>
      </c>
      <c r="HFR37" s="29" t="s">
        <v>635</v>
      </c>
      <c r="HFS37" s="29" t="s">
        <v>635</v>
      </c>
      <c r="HFT37" s="29" t="s">
        <v>635</v>
      </c>
      <c r="HFU37" s="29" t="s">
        <v>635</v>
      </c>
      <c r="HFV37" s="29" t="s">
        <v>635</v>
      </c>
      <c r="HFW37" s="29" t="s">
        <v>635</v>
      </c>
      <c r="HFX37" s="29" t="s">
        <v>635</v>
      </c>
      <c r="HFY37" s="29" t="s">
        <v>635</v>
      </c>
      <c r="HFZ37" s="29" t="s">
        <v>635</v>
      </c>
      <c r="HGA37" s="29" t="s">
        <v>635</v>
      </c>
      <c r="HGB37" s="29" t="s">
        <v>635</v>
      </c>
      <c r="HGC37" s="29" t="s">
        <v>635</v>
      </c>
      <c r="HGD37" s="29" t="s">
        <v>635</v>
      </c>
      <c r="HGE37" s="29" t="s">
        <v>635</v>
      </c>
      <c r="HGF37" s="29" t="s">
        <v>635</v>
      </c>
      <c r="HGG37" s="29" t="s">
        <v>635</v>
      </c>
      <c r="HGH37" s="29" t="s">
        <v>635</v>
      </c>
      <c r="HGI37" s="29" t="s">
        <v>635</v>
      </c>
      <c r="HGJ37" s="29" t="s">
        <v>635</v>
      </c>
      <c r="HGK37" s="29" t="s">
        <v>635</v>
      </c>
      <c r="HGL37" s="29" t="s">
        <v>635</v>
      </c>
      <c r="HGM37" s="29" t="s">
        <v>635</v>
      </c>
      <c r="HGN37" s="29" t="s">
        <v>635</v>
      </c>
      <c r="HGO37" s="29" t="s">
        <v>635</v>
      </c>
      <c r="HGP37" s="29" t="s">
        <v>635</v>
      </c>
      <c r="HGQ37" s="29" t="s">
        <v>635</v>
      </c>
      <c r="HGR37" s="29" t="s">
        <v>635</v>
      </c>
      <c r="HGS37" s="29" t="s">
        <v>635</v>
      </c>
      <c r="HGT37" s="29" t="s">
        <v>635</v>
      </c>
      <c r="HGU37" s="29" t="s">
        <v>635</v>
      </c>
      <c r="HGV37" s="29" t="s">
        <v>635</v>
      </c>
      <c r="HGW37" s="29" t="s">
        <v>635</v>
      </c>
      <c r="HGX37" s="29" t="s">
        <v>635</v>
      </c>
      <c r="HGY37" s="29" t="s">
        <v>635</v>
      </c>
      <c r="HGZ37" s="29" t="s">
        <v>635</v>
      </c>
      <c r="HHA37" s="29" t="s">
        <v>635</v>
      </c>
      <c r="HHB37" s="29" t="s">
        <v>635</v>
      </c>
      <c r="HHC37" s="29" t="s">
        <v>635</v>
      </c>
      <c r="HHD37" s="29" t="s">
        <v>635</v>
      </c>
      <c r="HHE37" s="29" t="s">
        <v>635</v>
      </c>
      <c r="HHF37" s="29" t="s">
        <v>635</v>
      </c>
      <c r="HHG37" s="29" t="s">
        <v>635</v>
      </c>
      <c r="HHH37" s="29" t="s">
        <v>635</v>
      </c>
      <c r="HHI37" s="29" t="s">
        <v>635</v>
      </c>
      <c r="HHJ37" s="29" t="s">
        <v>635</v>
      </c>
      <c r="HHK37" s="29" t="s">
        <v>635</v>
      </c>
      <c r="HHL37" s="29" t="s">
        <v>635</v>
      </c>
      <c r="HHM37" s="29" t="s">
        <v>635</v>
      </c>
      <c r="HHN37" s="29" t="s">
        <v>635</v>
      </c>
      <c r="HHO37" s="29" t="s">
        <v>635</v>
      </c>
      <c r="HHP37" s="29" t="s">
        <v>635</v>
      </c>
      <c r="HHQ37" s="29" t="s">
        <v>635</v>
      </c>
      <c r="HHR37" s="29" t="s">
        <v>635</v>
      </c>
      <c r="HHS37" s="29" t="s">
        <v>635</v>
      </c>
      <c r="HHT37" s="29" t="s">
        <v>635</v>
      </c>
      <c r="HHU37" s="29" t="s">
        <v>635</v>
      </c>
      <c r="HHV37" s="29" t="s">
        <v>635</v>
      </c>
      <c r="HHW37" s="29" t="s">
        <v>635</v>
      </c>
      <c r="HHX37" s="29" t="s">
        <v>635</v>
      </c>
      <c r="HHY37" s="29" t="s">
        <v>635</v>
      </c>
      <c r="HHZ37" s="29" t="s">
        <v>635</v>
      </c>
      <c r="HIA37" s="29" t="s">
        <v>635</v>
      </c>
      <c r="HIB37" s="29" t="s">
        <v>635</v>
      </c>
      <c r="HIC37" s="29" t="s">
        <v>635</v>
      </c>
      <c r="HID37" s="29" t="s">
        <v>635</v>
      </c>
      <c r="HIE37" s="29" t="s">
        <v>635</v>
      </c>
      <c r="HIF37" s="29" t="s">
        <v>635</v>
      </c>
      <c r="HIG37" s="29" t="s">
        <v>635</v>
      </c>
      <c r="HIH37" s="29" t="s">
        <v>635</v>
      </c>
      <c r="HII37" s="29" t="s">
        <v>635</v>
      </c>
      <c r="HIJ37" s="29" t="s">
        <v>635</v>
      </c>
      <c r="HIK37" s="29" t="s">
        <v>635</v>
      </c>
      <c r="HIL37" s="29" t="s">
        <v>635</v>
      </c>
      <c r="HIM37" s="29" t="s">
        <v>635</v>
      </c>
      <c r="HIN37" s="29" t="s">
        <v>635</v>
      </c>
      <c r="HIO37" s="29" t="s">
        <v>635</v>
      </c>
      <c r="HIP37" s="29" t="s">
        <v>635</v>
      </c>
      <c r="HIQ37" s="29" t="s">
        <v>635</v>
      </c>
      <c r="HIR37" s="29" t="s">
        <v>635</v>
      </c>
      <c r="HIS37" s="29" t="s">
        <v>635</v>
      </c>
      <c r="HIT37" s="29" t="s">
        <v>635</v>
      </c>
      <c r="HIU37" s="29" t="s">
        <v>635</v>
      </c>
      <c r="HIV37" s="29" t="s">
        <v>635</v>
      </c>
      <c r="HIW37" s="29" t="s">
        <v>635</v>
      </c>
      <c r="HIX37" s="29" t="s">
        <v>635</v>
      </c>
      <c r="HIY37" s="29" t="s">
        <v>635</v>
      </c>
      <c r="HIZ37" s="29" t="s">
        <v>635</v>
      </c>
      <c r="HJA37" s="29" t="s">
        <v>635</v>
      </c>
      <c r="HJB37" s="29" t="s">
        <v>635</v>
      </c>
      <c r="HJC37" s="29" t="s">
        <v>635</v>
      </c>
      <c r="HJD37" s="29" t="s">
        <v>635</v>
      </c>
      <c r="HJE37" s="29" t="s">
        <v>635</v>
      </c>
      <c r="HJF37" s="29" t="s">
        <v>635</v>
      </c>
      <c r="HJG37" s="29" t="s">
        <v>635</v>
      </c>
      <c r="HJH37" s="29" t="s">
        <v>635</v>
      </c>
      <c r="HJI37" s="29" t="s">
        <v>635</v>
      </c>
      <c r="HJJ37" s="29" t="s">
        <v>635</v>
      </c>
      <c r="HJK37" s="29" t="s">
        <v>635</v>
      </c>
      <c r="HJL37" s="29" t="s">
        <v>635</v>
      </c>
      <c r="HJM37" s="29" t="s">
        <v>635</v>
      </c>
      <c r="HJN37" s="29" t="s">
        <v>635</v>
      </c>
      <c r="HJO37" s="29" t="s">
        <v>635</v>
      </c>
      <c r="HJP37" s="29" t="s">
        <v>635</v>
      </c>
      <c r="HJQ37" s="29" t="s">
        <v>635</v>
      </c>
      <c r="HJR37" s="29" t="s">
        <v>635</v>
      </c>
      <c r="HJS37" s="29" t="s">
        <v>635</v>
      </c>
      <c r="HJT37" s="29" t="s">
        <v>635</v>
      </c>
      <c r="HJU37" s="29" t="s">
        <v>635</v>
      </c>
      <c r="HJV37" s="29" t="s">
        <v>635</v>
      </c>
      <c r="HJW37" s="29" t="s">
        <v>635</v>
      </c>
      <c r="HJX37" s="29" t="s">
        <v>635</v>
      </c>
      <c r="HJY37" s="29" t="s">
        <v>635</v>
      </c>
      <c r="HJZ37" s="29" t="s">
        <v>635</v>
      </c>
      <c r="HKA37" s="29" t="s">
        <v>635</v>
      </c>
      <c r="HKB37" s="29" t="s">
        <v>635</v>
      </c>
      <c r="HKC37" s="29" t="s">
        <v>635</v>
      </c>
      <c r="HKD37" s="29" t="s">
        <v>635</v>
      </c>
      <c r="HKE37" s="29" t="s">
        <v>635</v>
      </c>
      <c r="HKF37" s="29" t="s">
        <v>635</v>
      </c>
      <c r="HKG37" s="29" t="s">
        <v>635</v>
      </c>
      <c r="HKH37" s="29" t="s">
        <v>635</v>
      </c>
      <c r="HKI37" s="29" t="s">
        <v>635</v>
      </c>
      <c r="HKJ37" s="29" t="s">
        <v>635</v>
      </c>
      <c r="HKK37" s="29" t="s">
        <v>635</v>
      </c>
      <c r="HKL37" s="29" t="s">
        <v>635</v>
      </c>
      <c r="HKM37" s="29" t="s">
        <v>635</v>
      </c>
      <c r="HKN37" s="29" t="s">
        <v>635</v>
      </c>
      <c r="HKO37" s="29" t="s">
        <v>635</v>
      </c>
      <c r="HKP37" s="29" t="s">
        <v>635</v>
      </c>
      <c r="HKQ37" s="29" t="s">
        <v>635</v>
      </c>
      <c r="HKR37" s="29" t="s">
        <v>635</v>
      </c>
      <c r="HKS37" s="29" t="s">
        <v>635</v>
      </c>
      <c r="HKT37" s="29" t="s">
        <v>635</v>
      </c>
      <c r="HKU37" s="29" t="s">
        <v>635</v>
      </c>
      <c r="HKV37" s="29" t="s">
        <v>635</v>
      </c>
      <c r="HKW37" s="29" t="s">
        <v>635</v>
      </c>
      <c r="HKX37" s="29" t="s">
        <v>635</v>
      </c>
      <c r="HKY37" s="29" t="s">
        <v>635</v>
      </c>
      <c r="HKZ37" s="29" t="s">
        <v>635</v>
      </c>
      <c r="HLA37" s="29" t="s">
        <v>635</v>
      </c>
      <c r="HLB37" s="29" t="s">
        <v>635</v>
      </c>
      <c r="HLC37" s="29" t="s">
        <v>635</v>
      </c>
      <c r="HLD37" s="29" t="s">
        <v>635</v>
      </c>
      <c r="HLE37" s="29" t="s">
        <v>635</v>
      </c>
      <c r="HLF37" s="29" t="s">
        <v>635</v>
      </c>
      <c r="HLG37" s="29" t="s">
        <v>635</v>
      </c>
      <c r="HLH37" s="29" t="s">
        <v>635</v>
      </c>
      <c r="HLI37" s="29" t="s">
        <v>635</v>
      </c>
      <c r="HLJ37" s="29" t="s">
        <v>635</v>
      </c>
      <c r="HLK37" s="29" t="s">
        <v>635</v>
      </c>
      <c r="HLL37" s="29" t="s">
        <v>635</v>
      </c>
      <c r="HLM37" s="29" t="s">
        <v>635</v>
      </c>
      <c r="HLN37" s="29" t="s">
        <v>635</v>
      </c>
      <c r="HLO37" s="29" t="s">
        <v>635</v>
      </c>
      <c r="HLP37" s="29" t="s">
        <v>635</v>
      </c>
      <c r="HLQ37" s="29" t="s">
        <v>635</v>
      </c>
      <c r="HLR37" s="29" t="s">
        <v>635</v>
      </c>
      <c r="HLS37" s="29" t="s">
        <v>635</v>
      </c>
      <c r="HLT37" s="29" t="s">
        <v>635</v>
      </c>
      <c r="HLU37" s="29" t="s">
        <v>635</v>
      </c>
      <c r="HLV37" s="29" t="s">
        <v>635</v>
      </c>
      <c r="HLW37" s="29" t="s">
        <v>635</v>
      </c>
      <c r="HLX37" s="29" t="s">
        <v>635</v>
      </c>
      <c r="HLY37" s="29" t="s">
        <v>635</v>
      </c>
      <c r="HLZ37" s="29" t="s">
        <v>635</v>
      </c>
      <c r="HMA37" s="29" t="s">
        <v>635</v>
      </c>
      <c r="HMB37" s="29" t="s">
        <v>635</v>
      </c>
      <c r="HMC37" s="29" t="s">
        <v>635</v>
      </c>
      <c r="HMD37" s="29" t="s">
        <v>635</v>
      </c>
      <c r="HME37" s="29" t="s">
        <v>635</v>
      </c>
      <c r="HMF37" s="29" t="s">
        <v>635</v>
      </c>
      <c r="HMG37" s="29" t="s">
        <v>635</v>
      </c>
      <c r="HMH37" s="29" t="s">
        <v>635</v>
      </c>
      <c r="HMI37" s="29" t="s">
        <v>635</v>
      </c>
      <c r="HMJ37" s="29" t="s">
        <v>635</v>
      </c>
      <c r="HMK37" s="29" t="s">
        <v>635</v>
      </c>
      <c r="HML37" s="29" t="s">
        <v>635</v>
      </c>
      <c r="HMM37" s="29" t="s">
        <v>635</v>
      </c>
      <c r="HMN37" s="29" t="s">
        <v>635</v>
      </c>
      <c r="HMO37" s="29" t="s">
        <v>635</v>
      </c>
      <c r="HMP37" s="29" t="s">
        <v>635</v>
      </c>
      <c r="HMQ37" s="29" t="s">
        <v>635</v>
      </c>
      <c r="HMR37" s="29" t="s">
        <v>635</v>
      </c>
      <c r="HMS37" s="29" t="s">
        <v>635</v>
      </c>
      <c r="HMT37" s="29" t="s">
        <v>635</v>
      </c>
      <c r="HMU37" s="29" t="s">
        <v>635</v>
      </c>
      <c r="HMV37" s="29" t="s">
        <v>635</v>
      </c>
      <c r="HMW37" s="29" t="s">
        <v>635</v>
      </c>
      <c r="HMX37" s="29" t="s">
        <v>635</v>
      </c>
      <c r="HMY37" s="29" t="s">
        <v>635</v>
      </c>
      <c r="HMZ37" s="29" t="s">
        <v>635</v>
      </c>
      <c r="HNA37" s="29" t="s">
        <v>635</v>
      </c>
      <c r="HNB37" s="29" t="s">
        <v>635</v>
      </c>
      <c r="HNC37" s="29" t="s">
        <v>635</v>
      </c>
      <c r="HND37" s="29" t="s">
        <v>635</v>
      </c>
      <c r="HNE37" s="29" t="s">
        <v>635</v>
      </c>
      <c r="HNF37" s="29" t="s">
        <v>635</v>
      </c>
      <c r="HNG37" s="29" t="s">
        <v>635</v>
      </c>
      <c r="HNH37" s="29" t="s">
        <v>635</v>
      </c>
      <c r="HNI37" s="29" t="s">
        <v>635</v>
      </c>
      <c r="HNJ37" s="29" t="s">
        <v>635</v>
      </c>
      <c r="HNK37" s="29" t="s">
        <v>635</v>
      </c>
      <c r="HNL37" s="29" t="s">
        <v>635</v>
      </c>
      <c r="HNM37" s="29" t="s">
        <v>635</v>
      </c>
      <c r="HNN37" s="29" t="s">
        <v>635</v>
      </c>
      <c r="HNO37" s="29" t="s">
        <v>635</v>
      </c>
      <c r="HNP37" s="29" t="s">
        <v>635</v>
      </c>
      <c r="HNQ37" s="29" t="s">
        <v>635</v>
      </c>
      <c r="HNR37" s="29" t="s">
        <v>635</v>
      </c>
      <c r="HNS37" s="29" t="s">
        <v>635</v>
      </c>
      <c r="HNT37" s="29" t="s">
        <v>635</v>
      </c>
      <c r="HNU37" s="29" t="s">
        <v>635</v>
      </c>
      <c r="HNV37" s="29" t="s">
        <v>635</v>
      </c>
      <c r="HNW37" s="29" t="s">
        <v>635</v>
      </c>
      <c r="HNX37" s="29" t="s">
        <v>635</v>
      </c>
      <c r="HNY37" s="29" t="s">
        <v>635</v>
      </c>
      <c r="HNZ37" s="29" t="s">
        <v>635</v>
      </c>
      <c r="HOA37" s="29" t="s">
        <v>635</v>
      </c>
      <c r="HOB37" s="29" t="s">
        <v>635</v>
      </c>
      <c r="HOC37" s="29" t="s">
        <v>635</v>
      </c>
      <c r="HOD37" s="29" t="s">
        <v>635</v>
      </c>
      <c r="HOE37" s="29" t="s">
        <v>635</v>
      </c>
      <c r="HOF37" s="29" t="s">
        <v>635</v>
      </c>
      <c r="HOG37" s="29" t="s">
        <v>635</v>
      </c>
      <c r="HOH37" s="29" t="s">
        <v>635</v>
      </c>
      <c r="HOI37" s="29" t="s">
        <v>635</v>
      </c>
      <c r="HOJ37" s="29" t="s">
        <v>635</v>
      </c>
      <c r="HOK37" s="29" t="s">
        <v>635</v>
      </c>
      <c r="HOL37" s="29" t="s">
        <v>635</v>
      </c>
      <c r="HOM37" s="29" t="s">
        <v>635</v>
      </c>
      <c r="HON37" s="29" t="s">
        <v>635</v>
      </c>
      <c r="HOO37" s="29" t="s">
        <v>635</v>
      </c>
      <c r="HOP37" s="29" t="s">
        <v>635</v>
      </c>
      <c r="HOQ37" s="29" t="s">
        <v>635</v>
      </c>
      <c r="HOR37" s="29" t="s">
        <v>635</v>
      </c>
      <c r="HOS37" s="29" t="s">
        <v>635</v>
      </c>
      <c r="HOT37" s="29" t="s">
        <v>635</v>
      </c>
      <c r="HOU37" s="29" t="s">
        <v>635</v>
      </c>
      <c r="HOV37" s="29" t="s">
        <v>635</v>
      </c>
      <c r="HOW37" s="29" t="s">
        <v>635</v>
      </c>
      <c r="HOX37" s="29" t="s">
        <v>635</v>
      </c>
      <c r="HOY37" s="29" t="s">
        <v>635</v>
      </c>
      <c r="HOZ37" s="29" t="s">
        <v>635</v>
      </c>
      <c r="HPA37" s="29" t="s">
        <v>635</v>
      </c>
      <c r="HPB37" s="29" t="s">
        <v>635</v>
      </c>
      <c r="HPC37" s="29" t="s">
        <v>635</v>
      </c>
      <c r="HPD37" s="29" t="s">
        <v>635</v>
      </c>
      <c r="HPE37" s="29" t="s">
        <v>635</v>
      </c>
      <c r="HPF37" s="29" t="s">
        <v>635</v>
      </c>
      <c r="HPG37" s="29" t="s">
        <v>635</v>
      </c>
      <c r="HPH37" s="29" t="s">
        <v>635</v>
      </c>
      <c r="HPI37" s="29" t="s">
        <v>635</v>
      </c>
      <c r="HPJ37" s="29" t="s">
        <v>635</v>
      </c>
      <c r="HPK37" s="29" t="s">
        <v>635</v>
      </c>
      <c r="HPL37" s="29" t="s">
        <v>635</v>
      </c>
      <c r="HPM37" s="29" t="s">
        <v>635</v>
      </c>
      <c r="HPN37" s="29" t="s">
        <v>635</v>
      </c>
      <c r="HPO37" s="29" t="s">
        <v>635</v>
      </c>
      <c r="HPP37" s="29" t="s">
        <v>635</v>
      </c>
      <c r="HPQ37" s="29" t="s">
        <v>635</v>
      </c>
      <c r="HPR37" s="29" t="s">
        <v>635</v>
      </c>
      <c r="HPS37" s="29" t="s">
        <v>635</v>
      </c>
      <c r="HPT37" s="29" t="s">
        <v>635</v>
      </c>
      <c r="HPU37" s="29" t="s">
        <v>635</v>
      </c>
      <c r="HPV37" s="29" t="s">
        <v>635</v>
      </c>
      <c r="HPW37" s="29" t="s">
        <v>635</v>
      </c>
      <c r="HPX37" s="29" t="s">
        <v>635</v>
      </c>
      <c r="HPY37" s="29" t="s">
        <v>635</v>
      </c>
      <c r="HPZ37" s="29" t="s">
        <v>635</v>
      </c>
      <c r="HQA37" s="29" t="s">
        <v>635</v>
      </c>
      <c r="HQB37" s="29" t="s">
        <v>635</v>
      </c>
      <c r="HQC37" s="29" t="s">
        <v>635</v>
      </c>
      <c r="HQD37" s="29" t="s">
        <v>635</v>
      </c>
      <c r="HQE37" s="29" t="s">
        <v>635</v>
      </c>
      <c r="HQF37" s="29" t="s">
        <v>635</v>
      </c>
      <c r="HQG37" s="29" t="s">
        <v>635</v>
      </c>
      <c r="HQH37" s="29" t="s">
        <v>635</v>
      </c>
      <c r="HQI37" s="29" t="s">
        <v>635</v>
      </c>
      <c r="HQJ37" s="29" t="s">
        <v>635</v>
      </c>
      <c r="HQK37" s="29" t="s">
        <v>635</v>
      </c>
      <c r="HQL37" s="29" t="s">
        <v>635</v>
      </c>
      <c r="HQM37" s="29" t="s">
        <v>635</v>
      </c>
      <c r="HQN37" s="29" t="s">
        <v>635</v>
      </c>
      <c r="HQO37" s="29" t="s">
        <v>635</v>
      </c>
      <c r="HQP37" s="29" t="s">
        <v>635</v>
      </c>
      <c r="HQQ37" s="29" t="s">
        <v>635</v>
      </c>
      <c r="HQR37" s="29" t="s">
        <v>635</v>
      </c>
      <c r="HQS37" s="29" t="s">
        <v>635</v>
      </c>
      <c r="HQT37" s="29" t="s">
        <v>635</v>
      </c>
      <c r="HQU37" s="29" t="s">
        <v>635</v>
      </c>
      <c r="HQV37" s="29" t="s">
        <v>635</v>
      </c>
      <c r="HQW37" s="29" t="s">
        <v>635</v>
      </c>
      <c r="HQX37" s="29" t="s">
        <v>635</v>
      </c>
      <c r="HQY37" s="29" t="s">
        <v>635</v>
      </c>
      <c r="HQZ37" s="29" t="s">
        <v>635</v>
      </c>
      <c r="HRA37" s="29" t="s">
        <v>635</v>
      </c>
      <c r="HRB37" s="29" t="s">
        <v>635</v>
      </c>
      <c r="HRC37" s="29" t="s">
        <v>635</v>
      </c>
      <c r="HRD37" s="29" t="s">
        <v>635</v>
      </c>
      <c r="HRE37" s="29" t="s">
        <v>635</v>
      </c>
      <c r="HRF37" s="29" t="s">
        <v>635</v>
      </c>
      <c r="HRG37" s="29" t="s">
        <v>635</v>
      </c>
      <c r="HRH37" s="29" t="s">
        <v>635</v>
      </c>
      <c r="HRI37" s="29" t="s">
        <v>635</v>
      </c>
      <c r="HRJ37" s="29" t="s">
        <v>635</v>
      </c>
      <c r="HRK37" s="29" t="s">
        <v>635</v>
      </c>
      <c r="HRL37" s="29" t="s">
        <v>635</v>
      </c>
      <c r="HRM37" s="29" t="s">
        <v>635</v>
      </c>
      <c r="HRN37" s="29" t="s">
        <v>635</v>
      </c>
      <c r="HRO37" s="29" t="s">
        <v>635</v>
      </c>
      <c r="HRP37" s="29" t="s">
        <v>635</v>
      </c>
      <c r="HRQ37" s="29" t="s">
        <v>635</v>
      </c>
      <c r="HRR37" s="29" t="s">
        <v>635</v>
      </c>
      <c r="HRS37" s="29" t="s">
        <v>635</v>
      </c>
      <c r="HRT37" s="29" t="s">
        <v>635</v>
      </c>
      <c r="HRU37" s="29" t="s">
        <v>635</v>
      </c>
      <c r="HRV37" s="29" t="s">
        <v>635</v>
      </c>
      <c r="HRW37" s="29" t="s">
        <v>635</v>
      </c>
      <c r="HRX37" s="29" t="s">
        <v>635</v>
      </c>
      <c r="HRY37" s="29" t="s">
        <v>635</v>
      </c>
      <c r="HRZ37" s="29" t="s">
        <v>635</v>
      </c>
      <c r="HSA37" s="29" t="s">
        <v>635</v>
      </c>
      <c r="HSB37" s="29" t="s">
        <v>635</v>
      </c>
      <c r="HSC37" s="29" t="s">
        <v>635</v>
      </c>
      <c r="HSD37" s="29" t="s">
        <v>635</v>
      </c>
      <c r="HSE37" s="29" t="s">
        <v>635</v>
      </c>
      <c r="HSF37" s="29" t="s">
        <v>635</v>
      </c>
      <c r="HSG37" s="29" t="s">
        <v>635</v>
      </c>
      <c r="HSH37" s="29" t="s">
        <v>635</v>
      </c>
      <c r="HSI37" s="29" t="s">
        <v>635</v>
      </c>
      <c r="HSJ37" s="29" t="s">
        <v>635</v>
      </c>
      <c r="HSK37" s="29" t="s">
        <v>635</v>
      </c>
      <c r="HSL37" s="29" t="s">
        <v>635</v>
      </c>
      <c r="HSM37" s="29" t="s">
        <v>635</v>
      </c>
      <c r="HSN37" s="29" t="s">
        <v>635</v>
      </c>
      <c r="HSO37" s="29" t="s">
        <v>635</v>
      </c>
      <c r="HSP37" s="29" t="s">
        <v>635</v>
      </c>
      <c r="HSQ37" s="29" t="s">
        <v>635</v>
      </c>
      <c r="HSR37" s="29" t="s">
        <v>635</v>
      </c>
      <c r="HSS37" s="29" t="s">
        <v>635</v>
      </c>
      <c r="HST37" s="29" t="s">
        <v>635</v>
      </c>
      <c r="HSU37" s="29" t="s">
        <v>635</v>
      </c>
      <c r="HSV37" s="29" t="s">
        <v>635</v>
      </c>
      <c r="HSW37" s="29" t="s">
        <v>635</v>
      </c>
      <c r="HSX37" s="29" t="s">
        <v>635</v>
      </c>
      <c r="HSY37" s="29" t="s">
        <v>635</v>
      </c>
      <c r="HSZ37" s="29" t="s">
        <v>635</v>
      </c>
      <c r="HTA37" s="29" t="s">
        <v>635</v>
      </c>
      <c r="HTB37" s="29" t="s">
        <v>635</v>
      </c>
      <c r="HTC37" s="29" t="s">
        <v>635</v>
      </c>
      <c r="HTD37" s="29" t="s">
        <v>635</v>
      </c>
      <c r="HTE37" s="29" t="s">
        <v>635</v>
      </c>
      <c r="HTF37" s="29" t="s">
        <v>635</v>
      </c>
      <c r="HTG37" s="29" t="s">
        <v>635</v>
      </c>
      <c r="HTH37" s="29" t="s">
        <v>635</v>
      </c>
      <c r="HTI37" s="29" t="s">
        <v>635</v>
      </c>
      <c r="HTJ37" s="29" t="s">
        <v>635</v>
      </c>
      <c r="HTK37" s="29" t="s">
        <v>635</v>
      </c>
      <c r="HTL37" s="29" t="s">
        <v>635</v>
      </c>
      <c r="HTM37" s="29" t="s">
        <v>635</v>
      </c>
      <c r="HTN37" s="29" t="s">
        <v>635</v>
      </c>
      <c r="HTO37" s="29" t="s">
        <v>635</v>
      </c>
      <c r="HTP37" s="29" t="s">
        <v>635</v>
      </c>
      <c r="HTQ37" s="29" t="s">
        <v>635</v>
      </c>
      <c r="HTR37" s="29" t="s">
        <v>635</v>
      </c>
      <c r="HTS37" s="29" t="s">
        <v>635</v>
      </c>
      <c r="HTT37" s="29" t="s">
        <v>635</v>
      </c>
      <c r="HTU37" s="29" t="s">
        <v>635</v>
      </c>
      <c r="HTV37" s="29" t="s">
        <v>635</v>
      </c>
      <c r="HTW37" s="29" t="s">
        <v>635</v>
      </c>
      <c r="HTX37" s="29" t="s">
        <v>635</v>
      </c>
      <c r="HTY37" s="29" t="s">
        <v>635</v>
      </c>
      <c r="HTZ37" s="29" t="s">
        <v>635</v>
      </c>
      <c r="HUA37" s="29" t="s">
        <v>635</v>
      </c>
      <c r="HUB37" s="29" t="s">
        <v>635</v>
      </c>
      <c r="HUC37" s="29" t="s">
        <v>635</v>
      </c>
      <c r="HUD37" s="29" t="s">
        <v>635</v>
      </c>
      <c r="HUE37" s="29" t="s">
        <v>635</v>
      </c>
      <c r="HUF37" s="29" t="s">
        <v>635</v>
      </c>
      <c r="HUG37" s="29" t="s">
        <v>635</v>
      </c>
      <c r="HUH37" s="29" t="s">
        <v>635</v>
      </c>
      <c r="HUI37" s="29" t="s">
        <v>635</v>
      </c>
      <c r="HUJ37" s="29" t="s">
        <v>635</v>
      </c>
      <c r="HUK37" s="29" t="s">
        <v>635</v>
      </c>
      <c r="HUL37" s="29" t="s">
        <v>635</v>
      </c>
      <c r="HUM37" s="29" t="s">
        <v>635</v>
      </c>
      <c r="HUN37" s="29" t="s">
        <v>635</v>
      </c>
      <c r="HUO37" s="29" t="s">
        <v>635</v>
      </c>
      <c r="HUP37" s="29" t="s">
        <v>635</v>
      </c>
      <c r="HUQ37" s="29" t="s">
        <v>635</v>
      </c>
      <c r="HUR37" s="29" t="s">
        <v>635</v>
      </c>
      <c r="HUS37" s="29" t="s">
        <v>635</v>
      </c>
      <c r="HUT37" s="29" t="s">
        <v>635</v>
      </c>
      <c r="HUU37" s="29" t="s">
        <v>635</v>
      </c>
      <c r="HUV37" s="29" t="s">
        <v>635</v>
      </c>
      <c r="HUW37" s="29" t="s">
        <v>635</v>
      </c>
      <c r="HUX37" s="29" t="s">
        <v>635</v>
      </c>
      <c r="HUY37" s="29" t="s">
        <v>635</v>
      </c>
      <c r="HUZ37" s="29" t="s">
        <v>635</v>
      </c>
      <c r="HVA37" s="29" t="s">
        <v>635</v>
      </c>
      <c r="HVB37" s="29" t="s">
        <v>635</v>
      </c>
      <c r="HVC37" s="29" t="s">
        <v>635</v>
      </c>
      <c r="HVD37" s="29" t="s">
        <v>635</v>
      </c>
      <c r="HVE37" s="29" t="s">
        <v>635</v>
      </c>
      <c r="HVF37" s="29" t="s">
        <v>635</v>
      </c>
      <c r="HVG37" s="29" t="s">
        <v>635</v>
      </c>
      <c r="HVH37" s="29" t="s">
        <v>635</v>
      </c>
      <c r="HVI37" s="29" t="s">
        <v>635</v>
      </c>
      <c r="HVJ37" s="29" t="s">
        <v>635</v>
      </c>
      <c r="HVK37" s="29" t="s">
        <v>635</v>
      </c>
      <c r="HVL37" s="29" t="s">
        <v>635</v>
      </c>
      <c r="HVM37" s="29" t="s">
        <v>635</v>
      </c>
      <c r="HVN37" s="29" t="s">
        <v>635</v>
      </c>
      <c r="HVO37" s="29" t="s">
        <v>635</v>
      </c>
      <c r="HVP37" s="29" t="s">
        <v>635</v>
      </c>
      <c r="HVQ37" s="29" t="s">
        <v>635</v>
      </c>
      <c r="HVR37" s="29" t="s">
        <v>635</v>
      </c>
      <c r="HVS37" s="29" t="s">
        <v>635</v>
      </c>
      <c r="HVT37" s="29" t="s">
        <v>635</v>
      </c>
      <c r="HVU37" s="29" t="s">
        <v>635</v>
      </c>
      <c r="HVV37" s="29" t="s">
        <v>635</v>
      </c>
      <c r="HVW37" s="29" t="s">
        <v>635</v>
      </c>
      <c r="HVX37" s="29" t="s">
        <v>635</v>
      </c>
      <c r="HVY37" s="29" t="s">
        <v>635</v>
      </c>
      <c r="HVZ37" s="29" t="s">
        <v>635</v>
      </c>
      <c r="HWA37" s="29" t="s">
        <v>635</v>
      </c>
      <c r="HWB37" s="29" t="s">
        <v>635</v>
      </c>
      <c r="HWC37" s="29" t="s">
        <v>635</v>
      </c>
      <c r="HWD37" s="29" t="s">
        <v>635</v>
      </c>
      <c r="HWE37" s="29" t="s">
        <v>635</v>
      </c>
      <c r="HWF37" s="29" t="s">
        <v>635</v>
      </c>
      <c r="HWG37" s="29" t="s">
        <v>635</v>
      </c>
      <c r="HWH37" s="29" t="s">
        <v>635</v>
      </c>
      <c r="HWI37" s="29" t="s">
        <v>635</v>
      </c>
      <c r="HWJ37" s="29" t="s">
        <v>635</v>
      </c>
      <c r="HWK37" s="29" t="s">
        <v>635</v>
      </c>
      <c r="HWL37" s="29" t="s">
        <v>635</v>
      </c>
      <c r="HWM37" s="29" t="s">
        <v>635</v>
      </c>
      <c r="HWN37" s="29" t="s">
        <v>635</v>
      </c>
      <c r="HWO37" s="29" t="s">
        <v>635</v>
      </c>
      <c r="HWP37" s="29" t="s">
        <v>635</v>
      </c>
      <c r="HWQ37" s="29" t="s">
        <v>635</v>
      </c>
      <c r="HWR37" s="29" t="s">
        <v>635</v>
      </c>
      <c r="HWS37" s="29" t="s">
        <v>635</v>
      </c>
      <c r="HWT37" s="29" t="s">
        <v>635</v>
      </c>
      <c r="HWU37" s="29" t="s">
        <v>635</v>
      </c>
      <c r="HWV37" s="29" t="s">
        <v>635</v>
      </c>
      <c r="HWW37" s="29" t="s">
        <v>635</v>
      </c>
      <c r="HWX37" s="29" t="s">
        <v>635</v>
      </c>
      <c r="HWY37" s="29" t="s">
        <v>635</v>
      </c>
      <c r="HWZ37" s="29" t="s">
        <v>635</v>
      </c>
      <c r="HXA37" s="29" t="s">
        <v>635</v>
      </c>
      <c r="HXB37" s="29" t="s">
        <v>635</v>
      </c>
      <c r="HXC37" s="29" t="s">
        <v>635</v>
      </c>
      <c r="HXD37" s="29" t="s">
        <v>635</v>
      </c>
      <c r="HXE37" s="29" t="s">
        <v>635</v>
      </c>
      <c r="HXF37" s="29" t="s">
        <v>635</v>
      </c>
      <c r="HXG37" s="29" t="s">
        <v>635</v>
      </c>
      <c r="HXH37" s="29" t="s">
        <v>635</v>
      </c>
      <c r="HXI37" s="29" t="s">
        <v>635</v>
      </c>
      <c r="HXJ37" s="29" t="s">
        <v>635</v>
      </c>
      <c r="HXK37" s="29" t="s">
        <v>635</v>
      </c>
      <c r="HXL37" s="29" t="s">
        <v>635</v>
      </c>
      <c r="HXM37" s="29" t="s">
        <v>635</v>
      </c>
      <c r="HXN37" s="29" t="s">
        <v>635</v>
      </c>
      <c r="HXO37" s="29" t="s">
        <v>635</v>
      </c>
      <c r="HXP37" s="29" t="s">
        <v>635</v>
      </c>
      <c r="HXQ37" s="29" t="s">
        <v>635</v>
      </c>
      <c r="HXR37" s="29" t="s">
        <v>635</v>
      </c>
      <c r="HXS37" s="29" t="s">
        <v>635</v>
      </c>
      <c r="HXT37" s="29" t="s">
        <v>635</v>
      </c>
      <c r="HXU37" s="29" t="s">
        <v>635</v>
      </c>
      <c r="HXV37" s="29" t="s">
        <v>635</v>
      </c>
      <c r="HXW37" s="29" t="s">
        <v>635</v>
      </c>
      <c r="HXX37" s="29" t="s">
        <v>635</v>
      </c>
      <c r="HXY37" s="29" t="s">
        <v>635</v>
      </c>
      <c r="HXZ37" s="29" t="s">
        <v>635</v>
      </c>
      <c r="HYA37" s="29" t="s">
        <v>635</v>
      </c>
      <c r="HYB37" s="29" t="s">
        <v>635</v>
      </c>
      <c r="HYC37" s="29" t="s">
        <v>635</v>
      </c>
      <c r="HYD37" s="29" t="s">
        <v>635</v>
      </c>
      <c r="HYE37" s="29" t="s">
        <v>635</v>
      </c>
      <c r="HYF37" s="29" t="s">
        <v>635</v>
      </c>
      <c r="HYG37" s="29" t="s">
        <v>635</v>
      </c>
      <c r="HYH37" s="29" t="s">
        <v>635</v>
      </c>
      <c r="HYI37" s="29" t="s">
        <v>635</v>
      </c>
      <c r="HYJ37" s="29" t="s">
        <v>635</v>
      </c>
      <c r="HYK37" s="29" t="s">
        <v>635</v>
      </c>
      <c r="HYL37" s="29" t="s">
        <v>635</v>
      </c>
      <c r="HYM37" s="29" t="s">
        <v>635</v>
      </c>
      <c r="HYN37" s="29" t="s">
        <v>635</v>
      </c>
      <c r="HYO37" s="29" t="s">
        <v>635</v>
      </c>
      <c r="HYP37" s="29" t="s">
        <v>635</v>
      </c>
      <c r="HYQ37" s="29" t="s">
        <v>635</v>
      </c>
      <c r="HYR37" s="29" t="s">
        <v>635</v>
      </c>
      <c r="HYS37" s="29" t="s">
        <v>635</v>
      </c>
      <c r="HYT37" s="29" t="s">
        <v>635</v>
      </c>
      <c r="HYU37" s="29" t="s">
        <v>635</v>
      </c>
      <c r="HYV37" s="29" t="s">
        <v>635</v>
      </c>
      <c r="HYW37" s="29" t="s">
        <v>635</v>
      </c>
      <c r="HYX37" s="29" t="s">
        <v>635</v>
      </c>
      <c r="HYY37" s="29" t="s">
        <v>635</v>
      </c>
      <c r="HYZ37" s="29" t="s">
        <v>635</v>
      </c>
      <c r="HZA37" s="29" t="s">
        <v>635</v>
      </c>
      <c r="HZB37" s="29" t="s">
        <v>635</v>
      </c>
      <c r="HZC37" s="29" t="s">
        <v>635</v>
      </c>
      <c r="HZD37" s="29" t="s">
        <v>635</v>
      </c>
      <c r="HZE37" s="29" t="s">
        <v>635</v>
      </c>
      <c r="HZF37" s="29" t="s">
        <v>635</v>
      </c>
      <c r="HZG37" s="29" t="s">
        <v>635</v>
      </c>
      <c r="HZH37" s="29" t="s">
        <v>635</v>
      </c>
      <c r="HZI37" s="29" t="s">
        <v>635</v>
      </c>
      <c r="HZJ37" s="29" t="s">
        <v>635</v>
      </c>
      <c r="HZK37" s="29" t="s">
        <v>635</v>
      </c>
      <c r="HZL37" s="29" t="s">
        <v>635</v>
      </c>
      <c r="HZM37" s="29" t="s">
        <v>635</v>
      </c>
      <c r="HZN37" s="29" t="s">
        <v>635</v>
      </c>
      <c r="HZO37" s="29" t="s">
        <v>635</v>
      </c>
      <c r="HZP37" s="29" t="s">
        <v>635</v>
      </c>
      <c r="HZQ37" s="29" t="s">
        <v>635</v>
      </c>
      <c r="HZR37" s="29" t="s">
        <v>635</v>
      </c>
      <c r="HZS37" s="29" t="s">
        <v>635</v>
      </c>
      <c r="HZT37" s="29" t="s">
        <v>635</v>
      </c>
      <c r="HZU37" s="29" t="s">
        <v>635</v>
      </c>
      <c r="HZV37" s="29" t="s">
        <v>635</v>
      </c>
      <c r="HZW37" s="29" t="s">
        <v>635</v>
      </c>
      <c r="HZX37" s="29" t="s">
        <v>635</v>
      </c>
      <c r="HZY37" s="29" t="s">
        <v>635</v>
      </c>
      <c r="HZZ37" s="29" t="s">
        <v>635</v>
      </c>
      <c r="IAA37" s="29" t="s">
        <v>635</v>
      </c>
      <c r="IAB37" s="29" t="s">
        <v>635</v>
      </c>
      <c r="IAC37" s="29" t="s">
        <v>635</v>
      </c>
      <c r="IAD37" s="29" t="s">
        <v>635</v>
      </c>
      <c r="IAE37" s="29" t="s">
        <v>635</v>
      </c>
      <c r="IAF37" s="29" t="s">
        <v>635</v>
      </c>
      <c r="IAG37" s="29" t="s">
        <v>635</v>
      </c>
      <c r="IAH37" s="29" t="s">
        <v>635</v>
      </c>
      <c r="IAI37" s="29" t="s">
        <v>635</v>
      </c>
      <c r="IAJ37" s="29" t="s">
        <v>635</v>
      </c>
      <c r="IAK37" s="29" t="s">
        <v>635</v>
      </c>
      <c r="IAL37" s="29" t="s">
        <v>635</v>
      </c>
      <c r="IAM37" s="29" t="s">
        <v>635</v>
      </c>
      <c r="IAN37" s="29" t="s">
        <v>635</v>
      </c>
      <c r="IAO37" s="29" t="s">
        <v>635</v>
      </c>
      <c r="IAP37" s="29" t="s">
        <v>635</v>
      </c>
      <c r="IAQ37" s="29" t="s">
        <v>635</v>
      </c>
      <c r="IAR37" s="29" t="s">
        <v>635</v>
      </c>
      <c r="IAS37" s="29" t="s">
        <v>635</v>
      </c>
      <c r="IAT37" s="29" t="s">
        <v>635</v>
      </c>
      <c r="IAU37" s="29" t="s">
        <v>635</v>
      </c>
      <c r="IAV37" s="29" t="s">
        <v>635</v>
      </c>
      <c r="IAW37" s="29" t="s">
        <v>635</v>
      </c>
      <c r="IAX37" s="29" t="s">
        <v>635</v>
      </c>
      <c r="IAY37" s="29" t="s">
        <v>635</v>
      </c>
      <c r="IAZ37" s="29" t="s">
        <v>635</v>
      </c>
      <c r="IBA37" s="29" t="s">
        <v>635</v>
      </c>
      <c r="IBB37" s="29" t="s">
        <v>635</v>
      </c>
      <c r="IBC37" s="29" t="s">
        <v>635</v>
      </c>
      <c r="IBD37" s="29" t="s">
        <v>635</v>
      </c>
      <c r="IBE37" s="29" t="s">
        <v>635</v>
      </c>
      <c r="IBF37" s="29" t="s">
        <v>635</v>
      </c>
      <c r="IBG37" s="29" t="s">
        <v>635</v>
      </c>
      <c r="IBH37" s="29" t="s">
        <v>635</v>
      </c>
      <c r="IBI37" s="29" t="s">
        <v>635</v>
      </c>
      <c r="IBJ37" s="29" t="s">
        <v>635</v>
      </c>
      <c r="IBK37" s="29" t="s">
        <v>635</v>
      </c>
      <c r="IBL37" s="29" t="s">
        <v>635</v>
      </c>
      <c r="IBM37" s="29" t="s">
        <v>635</v>
      </c>
      <c r="IBN37" s="29" t="s">
        <v>635</v>
      </c>
      <c r="IBO37" s="29" t="s">
        <v>635</v>
      </c>
      <c r="IBP37" s="29" t="s">
        <v>635</v>
      </c>
      <c r="IBQ37" s="29" t="s">
        <v>635</v>
      </c>
      <c r="IBR37" s="29" t="s">
        <v>635</v>
      </c>
      <c r="IBS37" s="29" t="s">
        <v>635</v>
      </c>
      <c r="IBT37" s="29" t="s">
        <v>635</v>
      </c>
      <c r="IBU37" s="29" t="s">
        <v>635</v>
      </c>
      <c r="IBV37" s="29" t="s">
        <v>635</v>
      </c>
      <c r="IBW37" s="29" t="s">
        <v>635</v>
      </c>
      <c r="IBX37" s="29" t="s">
        <v>635</v>
      </c>
      <c r="IBY37" s="29" t="s">
        <v>635</v>
      </c>
      <c r="IBZ37" s="29" t="s">
        <v>635</v>
      </c>
      <c r="ICA37" s="29" t="s">
        <v>635</v>
      </c>
      <c r="ICB37" s="29" t="s">
        <v>635</v>
      </c>
      <c r="ICC37" s="29" t="s">
        <v>635</v>
      </c>
      <c r="ICD37" s="29" t="s">
        <v>635</v>
      </c>
      <c r="ICE37" s="29" t="s">
        <v>635</v>
      </c>
      <c r="ICF37" s="29" t="s">
        <v>635</v>
      </c>
      <c r="ICG37" s="29" t="s">
        <v>635</v>
      </c>
      <c r="ICH37" s="29" t="s">
        <v>635</v>
      </c>
      <c r="ICI37" s="29" t="s">
        <v>635</v>
      </c>
      <c r="ICJ37" s="29" t="s">
        <v>635</v>
      </c>
      <c r="ICK37" s="29" t="s">
        <v>635</v>
      </c>
      <c r="ICL37" s="29" t="s">
        <v>635</v>
      </c>
      <c r="ICM37" s="29" t="s">
        <v>635</v>
      </c>
      <c r="ICN37" s="29" t="s">
        <v>635</v>
      </c>
      <c r="ICO37" s="29" t="s">
        <v>635</v>
      </c>
      <c r="ICP37" s="29" t="s">
        <v>635</v>
      </c>
      <c r="ICQ37" s="29" t="s">
        <v>635</v>
      </c>
      <c r="ICR37" s="29" t="s">
        <v>635</v>
      </c>
      <c r="ICS37" s="29" t="s">
        <v>635</v>
      </c>
      <c r="ICT37" s="29" t="s">
        <v>635</v>
      </c>
      <c r="ICU37" s="29" t="s">
        <v>635</v>
      </c>
      <c r="ICV37" s="29" t="s">
        <v>635</v>
      </c>
      <c r="ICW37" s="29" t="s">
        <v>635</v>
      </c>
      <c r="ICX37" s="29" t="s">
        <v>635</v>
      </c>
      <c r="ICY37" s="29" t="s">
        <v>635</v>
      </c>
      <c r="ICZ37" s="29" t="s">
        <v>635</v>
      </c>
      <c r="IDA37" s="29" t="s">
        <v>635</v>
      </c>
      <c r="IDB37" s="29" t="s">
        <v>635</v>
      </c>
      <c r="IDC37" s="29" t="s">
        <v>635</v>
      </c>
      <c r="IDD37" s="29" t="s">
        <v>635</v>
      </c>
      <c r="IDE37" s="29" t="s">
        <v>635</v>
      </c>
      <c r="IDF37" s="29" t="s">
        <v>635</v>
      </c>
      <c r="IDG37" s="29" t="s">
        <v>635</v>
      </c>
      <c r="IDH37" s="29" t="s">
        <v>635</v>
      </c>
      <c r="IDI37" s="29" t="s">
        <v>635</v>
      </c>
      <c r="IDJ37" s="29" t="s">
        <v>635</v>
      </c>
      <c r="IDK37" s="29" t="s">
        <v>635</v>
      </c>
      <c r="IDL37" s="29" t="s">
        <v>635</v>
      </c>
      <c r="IDM37" s="29" t="s">
        <v>635</v>
      </c>
      <c r="IDN37" s="29" t="s">
        <v>635</v>
      </c>
      <c r="IDO37" s="29" t="s">
        <v>635</v>
      </c>
      <c r="IDP37" s="29" t="s">
        <v>635</v>
      </c>
      <c r="IDQ37" s="29" t="s">
        <v>635</v>
      </c>
      <c r="IDR37" s="29" t="s">
        <v>635</v>
      </c>
      <c r="IDS37" s="29" t="s">
        <v>635</v>
      </c>
      <c r="IDT37" s="29" t="s">
        <v>635</v>
      </c>
      <c r="IDU37" s="29" t="s">
        <v>635</v>
      </c>
      <c r="IDV37" s="29" t="s">
        <v>635</v>
      </c>
      <c r="IDW37" s="29" t="s">
        <v>635</v>
      </c>
      <c r="IDX37" s="29" t="s">
        <v>635</v>
      </c>
      <c r="IDY37" s="29" t="s">
        <v>635</v>
      </c>
      <c r="IDZ37" s="29" t="s">
        <v>635</v>
      </c>
      <c r="IEA37" s="29" t="s">
        <v>635</v>
      </c>
      <c r="IEB37" s="29" t="s">
        <v>635</v>
      </c>
      <c r="IEC37" s="29" t="s">
        <v>635</v>
      </c>
      <c r="IED37" s="29" t="s">
        <v>635</v>
      </c>
      <c r="IEE37" s="29" t="s">
        <v>635</v>
      </c>
      <c r="IEF37" s="29" t="s">
        <v>635</v>
      </c>
      <c r="IEG37" s="29" t="s">
        <v>635</v>
      </c>
      <c r="IEH37" s="29" t="s">
        <v>635</v>
      </c>
      <c r="IEI37" s="29" t="s">
        <v>635</v>
      </c>
      <c r="IEJ37" s="29" t="s">
        <v>635</v>
      </c>
      <c r="IEK37" s="29" t="s">
        <v>635</v>
      </c>
      <c r="IEL37" s="29" t="s">
        <v>635</v>
      </c>
      <c r="IEM37" s="29" t="s">
        <v>635</v>
      </c>
      <c r="IEN37" s="29" t="s">
        <v>635</v>
      </c>
      <c r="IEO37" s="29" t="s">
        <v>635</v>
      </c>
      <c r="IEP37" s="29" t="s">
        <v>635</v>
      </c>
      <c r="IEQ37" s="29" t="s">
        <v>635</v>
      </c>
      <c r="IER37" s="29" t="s">
        <v>635</v>
      </c>
      <c r="IES37" s="29" t="s">
        <v>635</v>
      </c>
      <c r="IET37" s="29" t="s">
        <v>635</v>
      </c>
      <c r="IEU37" s="29" t="s">
        <v>635</v>
      </c>
      <c r="IEV37" s="29" t="s">
        <v>635</v>
      </c>
      <c r="IEW37" s="29" t="s">
        <v>635</v>
      </c>
      <c r="IEX37" s="29" t="s">
        <v>635</v>
      </c>
      <c r="IEY37" s="29" t="s">
        <v>635</v>
      </c>
      <c r="IEZ37" s="29" t="s">
        <v>635</v>
      </c>
      <c r="IFA37" s="29" t="s">
        <v>635</v>
      </c>
      <c r="IFB37" s="29" t="s">
        <v>635</v>
      </c>
      <c r="IFC37" s="29" t="s">
        <v>635</v>
      </c>
      <c r="IFD37" s="29" t="s">
        <v>635</v>
      </c>
      <c r="IFE37" s="29" t="s">
        <v>635</v>
      </c>
      <c r="IFF37" s="29" t="s">
        <v>635</v>
      </c>
      <c r="IFG37" s="29" t="s">
        <v>635</v>
      </c>
      <c r="IFH37" s="29" t="s">
        <v>635</v>
      </c>
      <c r="IFI37" s="29" t="s">
        <v>635</v>
      </c>
      <c r="IFJ37" s="29" t="s">
        <v>635</v>
      </c>
      <c r="IFK37" s="29" t="s">
        <v>635</v>
      </c>
      <c r="IFL37" s="29" t="s">
        <v>635</v>
      </c>
      <c r="IFM37" s="29" t="s">
        <v>635</v>
      </c>
      <c r="IFN37" s="29" t="s">
        <v>635</v>
      </c>
      <c r="IFO37" s="29" t="s">
        <v>635</v>
      </c>
      <c r="IFP37" s="29" t="s">
        <v>635</v>
      </c>
      <c r="IFQ37" s="29" t="s">
        <v>635</v>
      </c>
      <c r="IFR37" s="29" t="s">
        <v>635</v>
      </c>
      <c r="IFS37" s="29" t="s">
        <v>635</v>
      </c>
      <c r="IFT37" s="29" t="s">
        <v>635</v>
      </c>
      <c r="IFU37" s="29" t="s">
        <v>635</v>
      </c>
      <c r="IFV37" s="29" t="s">
        <v>635</v>
      </c>
      <c r="IFW37" s="29" t="s">
        <v>635</v>
      </c>
      <c r="IFX37" s="29" t="s">
        <v>635</v>
      </c>
      <c r="IFY37" s="29" t="s">
        <v>635</v>
      </c>
      <c r="IFZ37" s="29" t="s">
        <v>635</v>
      </c>
      <c r="IGA37" s="29" t="s">
        <v>635</v>
      </c>
      <c r="IGB37" s="29" t="s">
        <v>635</v>
      </c>
      <c r="IGC37" s="29" t="s">
        <v>635</v>
      </c>
      <c r="IGD37" s="29" t="s">
        <v>635</v>
      </c>
      <c r="IGE37" s="29" t="s">
        <v>635</v>
      </c>
      <c r="IGF37" s="29" t="s">
        <v>635</v>
      </c>
      <c r="IGG37" s="29" t="s">
        <v>635</v>
      </c>
      <c r="IGH37" s="29" t="s">
        <v>635</v>
      </c>
      <c r="IGI37" s="29" t="s">
        <v>635</v>
      </c>
      <c r="IGJ37" s="29" t="s">
        <v>635</v>
      </c>
      <c r="IGK37" s="29" t="s">
        <v>635</v>
      </c>
      <c r="IGL37" s="29" t="s">
        <v>635</v>
      </c>
      <c r="IGM37" s="29" t="s">
        <v>635</v>
      </c>
      <c r="IGN37" s="29" t="s">
        <v>635</v>
      </c>
      <c r="IGO37" s="29" t="s">
        <v>635</v>
      </c>
      <c r="IGP37" s="29" t="s">
        <v>635</v>
      </c>
      <c r="IGQ37" s="29" t="s">
        <v>635</v>
      </c>
      <c r="IGR37" s="29" t="s">
        <v>635</v>
      </c>
      <c r="IGS37" s="29" t="s">
        <v>635</v>
      </c>
      <c r="IGT37" s="29" t="s">
        <v>635</v>
      </c>
      <c r="IGU37" s="29" t="s">
        <v>635</v>
      </c>
      <c r="IGV37" s="29" t="s">
        <v>635</v>
      </c>
      <c r="IGW37" s="29" t="s">
        <v>635</v>
      </c>
      <c r="IGX37" s="29" t="s">
        <v>635</v>
      </c>
      <c r="IGY37" s="29" t="s">
        <v>635</v>
      </c>
      <c r="IGZ37" s="29" t="s">
        <v>635</v>
      </c>
      <c r="IHA37" s="29" t="s">
        <v>635</v>
      </c>
      <c r="IHB37" s="29" t="s">
        <v>635</v>
      </c>
      <c r="IHC37" s="29" t="s">
        <v>635</v>
      </c>
      <c r="IHD37" s="29" t="s">
        <v>635</v>
      </c>
      <c r="IHE37" s="29" t="s">
        <v>635</v>
      </c>
      <c r="IHF37" s="29" t="s">
        <v>635</v>
      </c>
      <c r="IHG37" s="29" t="s">
        <v>635</v>
      </c>
      <c r="IHH37" s="29" t="s">
        <v>635</v>
      </c>
      <c r="IHI37" s="29" t="s">
        <v>635</v>
      </c>
      <c r="IHJ37" s="29" t="s">
        <v>635</v>
      </c>
      <c r="IHK37" s="29" t="s">
        <v>635</v>
      </c>
      <c r="IHL37" s="29" t="s">
        <v>635</v>
      </c>
      <c r="IHM37" s="29" t="s">
        <v>635</v>
      </c>
      <c r="IHN37" s="29" t="s">
        <v>635</v>
      </c>
      <c r="IHO37" s="29" t="s">
        <v>635</v>
      </c>
      <c r="IHP37" s="29" t="s">
        <v>635</v>
      </c>
      <c r="IHQ37" s="29" t="s">
        <v>635</v>
      </c>
      <c r="IHR37" s="29" t="s">
        <v>635</v>
      </c>
      <c r="IHS37" s="29" t="s">
        <v>635</v>
      </c>
      <c r="IHT37" s="29" t="s">
        <v>635</v>
      </c>
      <c r="IHU37" s="29" t="s">
        <v>635</v>
      </c>
      <c r="IHV37" s="29" t="s">
        <v>635</v>
      </c>
      <c r="IHW37" s="29" t="s">
        <v>635</v>
      </c>
      <c r="IHX37" s="29" t="s">
        <v>635</v>
      </c>
      <c r="IHY37" s="29" t="s">
        <v>635</v>
      </c>
      <c r="IHZ37" s="29" t="s">
        <v>635</v>
      </c>
      <c r="IIA37" s="29" t="s">
        <v>635</v>
      </c>
      <c r="IIB37" s="29" t="s">
        <v>635</v>
      </c>
      <c r="IIC37" s="29" t="s">
        <v>635</v>
      </c>
      <c r="IID37" s="29" t="s">
        <v>635</v>
      </c>
      <c r="IIE37" s="29" t="s">
        <v>635</v>
      </c>
      <c r="IIF37" s="29" t="s">
        <v>635</v>
      </c>
      <c r="IIG37" s="29" t="s">
        <v>635</v>
      </c>
      <c r="IIH37" s="29" t="s">
        <v>635</v>
      </c>
      <c r="III37" s="29" t="s">
        <v>635</v>
      </c>
      <c r="IIJ37" s="29" t="s">
        <v>635</v>
      </c>
      <c r="IIK37" s="29" t="s">
        <v>635</v>
      </c>
      <c r="IIL37" s="29" t="s">
        <v>635</v>
      </c>
      <c r="IIM37" s="29" t="s">
        <v>635</v>
      </c>
      <c r="IIN37" s="29" t="s">
        <v>635</v>
      </c>
      <c r="IIO37" s="29" t="s">
        <v>635</v>
      </c>
      <c r="IIP37" s="29" t="s">
        <v>635</v>
      </c>
      <c r="IIQ37" s="29" t="s">
        <v>635</v>
      </c>
      <c r="IIR37" s="29" t="s">
        <v>635</v>
      </c>
      <c r="IIS37" s="29" t="s">
        <v>635</v>
      </c>
      <c r="IIT37" s="29" t="s">
        <v>635</v>
      </c>
      <c r="IIU37" s="29" t="s">
        <v>635</v>
      </c>
      <c r="IIV37" s="29" t="s">
        <v>635</v>
      </c>
      <c r="IIW37" s="29" t="s">
        <v>635</v>
      </c>
      <c r="IIX37" s="29" t="s">
        <v>635</v>
      </c>
      <c r="IIY37" s="29" t="s">
        <v>635</v>
      </c>
      <c r="IIZ37" s="29" t="s">
        <v>635</v>
      </c>
      <c r="IJA37" s="29" t="s">
        <v>635</v>
      </c>
      <c r="IJB37" s="29" t="s">
        <v>635</v>
      </c>
      <c r="IJC37" s="29" t="s">
        <v>635</v>
      </c>
      <c r="IJD37" s="29" t="s">
        <v>635</v>
      </c>
      <c r="IJE37" s="29" t="s">
        <v>635</v>
      </c>
      <c r="IJF37" s="29" t="s">
        <v>635</v>
      </c>
      <c r="IJG37" s="29" t="s">
        <v>635</v>
      </c>
      <c r="IJH37" s="29" t="s">
        <v>635</v>
      </c>
      <c r="IJI37" s="29" t="s">
        <v>635</v>
      </c>
      <c r="IJJ37" s="29" t="s">
        <v>635</v>
      </c>
      <c r="IJK37" s="29" t="s">
        <v>635</v>
      </c>
      <c r="IJL37" s="29" t="s">
        <v>635</v>
      </c>
      <c r="IJM37" s="29" t="s">
        <v>635</v>
      </c>
      <c r="IJN37" s="29" t="s">
        <v>635</v>
      </c>
      <c r="IJO37" s="29" t="s">
        <v>635</v>
      </c>
      <c r="IJP37" s="29" t="s">
        <v>635</v>
      </c>
      <c r="IJQ37" s="29" t="s">
        <v>635</v>
      </c>
      <c r="IJR37" s="29" t="s">
        <v>635</v>
      </c>
      <c r="IJS37" s="29" t="s">
        <v>635</v>
      </c>
      <c r="IJT37" s="29" t="s">
        <v>635</v>
      </c>
      <c r="IJU37" s="29" t="s">
        <v>635</v>
      </c>
      <c r="IJV37" s="29" t="s">
        <v>635</v>
      </c>
      <c r="IJW37" s="29" t="s">
        <v>635</v>
      </c>
      <c r="IJX37" s="29" t="s">
        <v>635</v>
      </c>
      <c r="IJY37" s="29" t="s">
        <v>635</v>
      </c>
      <c r="IJZ37" s="29" t="s">
        <v>635</v>
      </c>
      <c r="IKA37" s="29" t="s">
        <v>635</v>
      </c>
      <c r="IKB37" s="29" t="s">
        <v>635</v>
      </c>
      <c r="IKC37" s="29" t="s">
        <v>635</v>
      </c>
      <c r="IKD37" s="29" t="s">
        <v>635</v>
      </c>
      <c r="IKE37" s="29" t="s">
        <v>635</v>
      </c>
      <c r="IKF37" s="29" t="s">
        <v>635</v>
      </c>
      <c r="IKG37" s="29" t="s">
        <v>635</v>
      </c>
      <c r="IKH37" s="29" t="s">
        <v>635</v>
      </c>
      <c r="IKI37" s="29" t="s">
        <v>635</v>
      </c>
      <c r="IKJ37" s="29" t="s">
        <v>635</v>
      </c>
      <c r="IKK37" s="29" t="s">
        <v>635</v>
      </c>
      <c r="IKL37" s="29" t="s">
        <v>635</v>
      </c>
      <c r="IKM37" s="29" t="s">
        <v>635</v>
      </c>
      <c r="IKN37" s="29" t="s">
        <v>635</v>
      </c>
      <c r="IKO37" s="29" t="s">
        <v>635</v>
      </c>
      <c r="IKP37" s="29" t="s">
        <v>635</v>
      </c>
      <c r="IKQ37" s="29" t="s">
        <v>635</v>
      </c>
      <c r="IKR37" s="29" t="s">
        <v>635</v>
      </c>
      <c r="IKS37" s="29" t="s">
        <v>635</v>
      </c>
      <c r="IKT37" s="29" t="s">
        <v>635</v>
      </c>
      <c r="IKU37" s="29" t="s">
        <v>635</v>
      </c>
      <c r="IKV37" s="29" t="s">
        <v>635</v>
      </c>
      <c r="IKW37" s="29" t="s">
        <v>635</v>
      </c>
      <c r="IKX37" s="29" t="s">
        <v>635</v>
      </c>
      <c r="IKY37" s="29" t="s">
        <v>635</v>
      </c>
      <c r="IKZ37" s="29" t="s">
        <v>635</v>
      </c>
      <c r="ILA37" s="29" t="s">
        <v>635</v>
      </c>
      <c r="ILB37" s="29" t="s">
        <v>635</v>
      </c>
      <c r="ILC37" s="29" t="s">
        <v>635</v>
      </c>
      <c r="ILD37" s="29" t="s">
        <v>635</v>
      </c>
      <c r="ILE37" s="29" t="s">
        <v>635</v>
      </c>
      <c r="ILF37" s="29" t="s">
        <v>635</v>
      </c>
      <c r="ILG37" s="29" t="s">
        <v>635</v>
      </c>
      <c r="ILH37" s="29" t="s">
        <v>635</v>
      </c>
      <c r="ILI37" s="29" t="s">
        <v>635</v>
      </c>
      <c r="ILJ37" s="29" t="s">
        <v>635</v>
      </c>
      <c r="ILK37" s="29" t="s">
        <v>635</v>
      </c>
      <c r="ILL37" s="29" t="s">
        <v>635</v>
      </c>
      <c r="ILM37" s="29" t="s">
        <v>635</v>
      </c>
      <c r="ILN37" s="29" t="s">
        <v>635</v>
      </c>
      <c r="ILO37" s="29" t="s">
        <v>635</v>
      </c>
      <c r="ILP37" s="29" t="s">
        <v>635</v>
      </c>
      <c r="ILQ37" s="29" t="s">
        <v>635</v>
      </c>
      <c r="ILR37" s="29" t="s">
        <v>635</v>
      </c>
      <c r="ILS37" s="29" t="s">
        <v>635</v>
      </c>
      <c r="ILT37" s="29" t="s">
        <v>635</v>
      </c>
      <c r="ILU37" s="29" t="s">
        <v>635</v>
      </c>
      <c r="ILV37" s="29" t="s">
        <v>635</v>
      </c>
      <c r="ILW37" s="29" t="s">
        <v>635</v>
      </c>
      <c r="ILX37" s="29" t="s">
        <v>635</v>
      </c>
      <c r="ILY37" s="29" t="s">
        <v>635</v>
      </c>
      <c r="ILZ37" s="29" t="s">
        <v>635</v>
      </c>
      <c r="IMA37" s="29" t="s">
        <v>635</v>
      </c>
      <c r="IMB37" s="29" t="s">
        <v>635</v>
      </c>
      <c r="IMC37" s="29" t="s">
        <v>635</v>
      </c>
      <c r="IMD37" s="29" t="s">
        <v>635</v>
      </c>
      <c r="IME37" s="29" t="s">
        <v>635</v>
      </c>
      <c r="IMF37" s="29" t="s">
        <v>635</v>
      </c>
      <c r="IMG37" s="29" t="s">
        <v>635</v>
      </c>
      <c r="IMH37" s="29" t="s">
        <v>635</v>
      </c>
      <c r="IMI37" s="29" t="s">
        <v>635</v>
      </c>
      <c r="IMJ37" s="29" t="s">
        <v>635</v>
      </c>
      <c r="IMK37" s="29" t="s">
        <v>635</v>
      </c>
      <c r="IML37" s="29" t="s">
        <v>635</v>
      </c>
      <c r="IMM37" s="29" t="s">
        <v>635</v>
      </c>
      <c r="IMN37" s="29" t="s">
        <v>635</v>
      </c>
      <c r="IMO37" s="29" t="s">
        <v>635</v>
      </c>
      <c r="IMP37" s="29" t="s">
        <v>635</v>
      </c>
      <c r="IMQ37" s="29" t="s">
        <v>635</v>
      </c>
      <c r="IMR37" s="29" t="s">
        <v>635</v>
      </c>
      <c r="IMS37" s="29" t="s">
        <v>635</v>
      </c>
      <c r="IMT37" s="29" t="s">
        <v>635</v>
      </c>
      <c r="IMU37" s="29" t="s">
        <v>635</v>
      </c>
      <c r="IMV37" s="29" t="s">
        <v>635</v>
      </c>
      <c r="IMW37" s="29" t="s">
        <v>635</v>
      </c>
      <c r="IMX37" s="29" t="s">
        <v>635</v>
      </c>
      <c r="IMY37" s="29" t="s">
        <v>635</v>
      </c>
      <c r="IMZ37" s="29" t="s">
        <v>635</v>
      </c>
      <c r="INA37" s="29" t="s">
        <v>635</v>
      </c>
      <c r="INB37" s="29" t="s">
        <v>635</v>
      </c>
      <c r="INC37" s="29" t="s">
        <v>635</v>
      </c>
      <c r="IND37" s="29" t="s">
        <v>635</v>
      </c>
      <c r="INE37" s="29" t="s">
        <v>635</v>
      </c>
      <c r="INF37" s="29" t="s">
        <v>635</v>
      </c>
      <c r="ING37" s="29" t="s">
        <v>635</v>
      </c>
      <c r="INH37" s="29" t="s">
        <v>635</v>
      </c>
      <c r="INI37" s="29" t="s">
        <v>635</v>
      </c>
      <c r="INJ37" s="29" t="s">
        <v>635</v>
      </c>
      <c r="INK37" s="29" t="s">
        <v>635</v>
      </c>
      <c r="INL37" s="29" t="s">
        <v>635</v>
      </c>
      <c r="INM37" s="29" t="s">
        <v>635</v>
      </c>
      <c r="INN37" s="29" t="s">
        <v>635</v>
      </c>
      <c r="INO37" s="29" t="s">
        <v>635</v>
      </c>
      <c r="INP37" s="29" t="s">
        <v>635</v>
      </c>
      <c r="INQ37" s="29" t="s">
        <v>635</v>
      </c>
      <c r="INR37" s="29" t="s">
        <v>635</v>
      </c>
      <c r="INS37" s="29" t="s">
        <v>635</v>
      </c>
      <c r="INT37" s="29" t="s">
        <v>635</v>
      </c>
      <c r="INU37" s="29" t="s">
        <v>635</v>
      </c>
      <c r="INV37" s="29" t="s">
        <v>635</v>
      </c>
      <c r="INW37" s="29" t="s">
        <v>635</v>
      </c>
      <c r="INX37" s="29" t="s">
        <v>635</v>
      </c>
      <c r="INY37" s="29" t="s">
        <v>635</v>
      </c>
      <c r="INZ37" s="29" t="s">
        <v>635</v>
      </c>
      <c r="IOA37" s="29" t="s">
        <v>635</v>
      </c>
      <c r="IOB37" s="29" t="s">
        <v>635</v>
      </c>
      <c r="IOC37" s="29" t="s">
        <v>635</v>
      </c>
      <c r="IOD37" s="29" t="s">
        <v>635</v>
      </c>
      <c r="IOE37" s="29" t="s">
        <v>635</v>
      </c>
      <c r="IOF37" s="29" t="s">
        <v>635</v>
      </c>
      <c r="IOG37" s="29" t="s">
        <v>635</v>
      </c>
      <c r="IOH37" s="29" t="s">
        <v>635</v>
      </c>
      <c r="IOI37" s="29" t="s">
        <v>635</v>
      </c>
      <c r="IOJ37" s="29" t="s">
        <v>635</v>
      </c>
      <c r="IOK37" s="29" t="s">
        <v>635</v>
      </c>
      <c r="IOL37" s="29" t="s">
        <v>635</v>
      </c>
      <c r="IOM37" s="29" t="s">
        <v>635</v>
      </c>
      <c r="ION37" s="29" t="s">
        <v>635</v>
      </c>
      <c r="IOO37" s="29" t="s">
        <v>635</v>
      </c>
      <c r="IOP37" s="29" t="s">
        <v>635</v>
      </c>
      <c r="IOQ37" s="29" t="s">
        <v>635</v>
      </c>
      <c r="IOR37" s="29" t="s">
        <v>635</v>
      </c>
      <c r="IOS37" s="29" t="s">
        <v>635</v>
      </c>
      <c r="IOT37" s="29" t="s">
        <v>635</v>
      </c>
      <c r="IOU37" s="29" t="s">
        <v>635</v>
      </c>
      <c r="IOV37" s="29" t="s">
        <v>635</v>
      </c>
      <c r="IOW37" s="29" t="s">
        <v>635</v>
      </c>
      <c r="IOX37" s="29" t="s">
        <v>635</v>
      </c>
      <c r="IOY37" s="29" t="s">
        <v>635</v>
      </c>
      <c r="IOZ37" s="29" t="s">
        <v>635</v>
      </c>
      <c r="IPA37" s="29" t="s">
        <v>635</v>
      </c>
      <c r="IPB37" s="29" t="s">
        <v>635</v>
      </c>
      <c r="IPC37" s="29" t="s">
        <v>635</v>
      </c>
      <c r="IPD37" s="29" t="s">
        <v>635</v>
      </c>
      <c r="IPE37" s="29" t="s">
        <v>635</v>
      </c>
      <c r="IPF37" s="29" t="s">
        <v>635</v>
      </c>
      <c r="IPG37" s="29" t="s">
        <v>635</v>
      </c>
      <c r="IPH37" s="29" t="s">
        <v>635</v>
      </c>
      <c r="IPI37" s="29" t="s">
        <v>635</v>
      </c>
      <c r="IPJ37" s="29" t="s">
        <v>635</v>
      </c>
      <c r="IPK37" s="29" t="s">
        <v>635</v>
      </c>
      <c r="IPL37" s="29" t="s">
        <v>635</v>
      </c>
      <c r="IPM37" s="29" t="s">
        <v>635</v>
      </c>
      <c r="IPN37" s="29" t="s">
        <v>635</v>
      </c>
      <c r="IPO37" s="29" t="s">
        <v>635</v>
      </c>
      <c r="IPP37" s="29" t="s">
        <v>635</v>
      </c>
      <c r="IPQ37" s="29" t="s">
        <v>635</v>
      </c>
      <c r="IPR37" s="29" t="s">
        <v>635</v>
      </c>
      <c r="IPS37" s="29" t="s">
        <v>635</v>
      </c>
      <c r="IPT37" s="29" t="s">
        <v>635</v>
      </c>
      <c r="IPU37" s="29" t="s">
        <v>635</v>
      </c>
      <c r="IPV37" s="29" t="s">
        <v>635</v>
      </c>
      <c r="IPW37" s="29" t="s">
        <v>635</v>
      </c>
      <c r="IPX37" s="29" t="s">
        <v>635</v>
      </c>
      <c r="IPY37" s="29" t="s">
        <v>635</v>
      </c>
      <c r="IPZ37" s="29" t="s">
        <v>635</v>
      </c>
      <c r="IQA37" s="29" t="s">
        <v>635</v>
      </c>
      <c r="IQB37" s="29" t="s">
        <v>635</v>
      </c>
      <c r="IQC37" s="29" t="s">
        <v>635</v>
      </c>
      <c r="IQD37" s="29" t="s">
        <v>635</v>
      </c>
      <c r="IQE37" s="29" t="s">
        <v>635</v>
      </c>
      <c r="IQF37" s="29" t="s">
        <v>635</v>
      </c>
      <c r="IQG37" s="29" t="s">
        <v>635</v>
      </c>
      <c r="IQH37" s="29" t="s">
        <v>635</v>
      </c>
      <c r="IQI37" s="29" t="s">
        <v>635</v>
      </c>
      <c r="IQJ37" s="29" t="s">
        <v>635</v>
      </c>
      <c r="IQK37" s="29" t="s">
        <v>635</v>
      </c>
      <c r="IQL37" s="29" t="s">
        <v>635</v>
      </c>
      <c r="IQM37" s="29" t="s">
        <v>635</v>
      </c>
      <c r="IQN37" s="29" t="s">
        <v>635</v>
      </c>
      <c r="IQO37" s="29" t="s">
        <v>635</v>
      </c>
      <c r="IQP37" s="29" t="s">
        <v>635</v>
      </c>
      <c r="IQQ37" s="29" t="s">
        <v>635</v>
      </c>
      <c r="IQR37" s="29" t="s">
        <v>635</v>
      </c>
      <c r="IQS37" s="29" t="s">
        <v>635</v>
      </c>
      <c r="IQT37" s="29" t="s">
        <v>635</v>
      </c>
      <c r="IQU37" s="29" t="s">
        <v>635</v>
      </c>
      <c r="IQV37" s="29" t="s">
        <v>635</v>
      </c>
      <c r="IQW37" s="29" t="s">
        <v>635</v>
      </c>
      <c r="IQX37" s="29" t="s">
        <v>635</v>
      </c>
      <c r="IQY37" s="29" t="s">
        <v>635</v>
      </c>
      <c r="IQZ37" s="29" t="s">
        <v>635</v>
      </c>
      <c r="IRA37" s="29" t="s">
        <v>635</v>
      </c>
      <c r="IRB37" s="29" t="s">
        <v>635</v>
      </c>
      <c r="IRC37" s="29" t="s">
        <v>635</v>
      </c>
      <c r="IRD37" s="29" t="s">
        <v>635</v>
      </c>
      <c r="IRE37" s="29" t="s">
        <v>635</v>
      </c>
      <c r="IRF37" s="29" t="s">
        <v>635</v>
      </c>
      <c r="IRG37" s="29" t="s">
        <v>635</v>
      </c>
      <c r="IRH37" s="29" t="s">
        <v>635</v>
      </c>
      <c r="IRI37" s="29" t="s">
        <v>635</v>
      </c>
      <c r="IRJ37" s="29" t="s">
        <v>635</v>
      </c>
      <c r="IRK37" s="29" t="s">
        <v>635</v>
      </c>
      <c r="IRL37" s="29" t="s">
        <v>635</v>
      </c>
      <c r="IRM37" s="29" t="s">
        <v>635</v>
      </c>
      <c r="IRN37" s="29" t="s">
        <v>635</v>
      </c>
      <c r="IRO37" s="29" t="s">
        <v>635</v>
      </c>
      <c r="IRP37" s="29" t="s">
        <v>635</v>
      </c>
      <c r="IRQ37" s="29" t="s">
        <v>635</v>
      </c>
      <c r="IRR37" s="29" t="s">
        <v>635</v>
      </c>
      <c r="IRS37" s="29" t="s">
        <v>635</v>
      </c>
      <c r="IRT37" s="29" t="s">
        <v>635</v>
      </c>
      <c r="IRU37" s="29" t="s">
        <v>635</v>
      </c>
      <c r="IRV37" s="29" t="s">
        <v>635</v>
      </c>
      <c r="IRW37" s="29" t="s">
        <v>635</v>
      </c>
      <c r="IRX37" s="29" t="s">
        <v>635</v>
      </c>
      <c r="IRY37" s="29" t="s">
        <v>635</v>
      </c>
      <c r="IRZ37" s="29" t="s">
        <v>635</v>
      </c>
      <c r="ISA37" s="29" t="s">
        <v>635</v>
      </c>
      <c r="ISB37" s="29" t="s">
        <v>635</v>
      </c>
      <c r="ISC37" s="29" t="s">
        <v>635</v>
      </c>
      <c r="ISD37" s="29" t="s">
        <v>635</v>
      </c>
      <c r="ISE37" s="29" t="s">
        <v>635</v>
      </c>
      <c r="ISF37" s="29" t="s">
        <v>635</v>
      </c>
      <c r="ISG37" s="29" t="s">
        <v>635</v>
      </c>
      <c r="ISH37" s="29" t="s">
        <v>635</v>
      </c>
      <c r="ISI37" s="29" t="s">
        <v>635</v>
      </c>
      <c r="ISJ37" s="29" t="s">
        <v>635</v>
      </c>
      <c r="ISK37" s="29" t="s">
        <v>635</v>
      </c>
      <c r="ISL37" s="29" t="s">
        <v>635</v>
      </c>
      <c r="ISM37" s="29" t="s">
        <v>635</v>
      </c>
      <c r="ISN37" s="29" t="s">
        <v>635</v>
      </c>
      <c r="ISO37" s="29" t="s">
        <v>635</v>
      </c>
      <c r="ISP37" s="29" t="s">
        <v>635</v>
      </c>
      <c r="ISQ37" s="29" t="s">
        <v>635</v>
      </c>
      <c r="ISR37" s="29" t="s">
        <v>635</v>
      </c>
      <c r="ISS37" s="29" t="s">
        <v>635</v>
      </c>
      <c r="IST37" s="29" t="s">
        <v>635</v>
      </c>
      <c r="ISU37" s="29" t="s">
        <v>635</v>
      </c>
      <c r="ISV37" s="29" t="s">
        <v>635</v>
      </c>
      <c r="ISW37" s="29" t="s">
        <v>635</v>
      </c>
      <c r="ISX37" s="29" t="s">
        <v>635</v>
      </c>
      <c r="ISY37" s="29" t="s">
        <v>635</v>
      </c>
      <c r="ISZ37" s="29" t="s">
        <v>635</v>
      </c>
      <c r="ITA37" s="29" t="s">
        <v>635</v>
      </c>
      <c r="ITB37" s="29" t="s">
        <v>635</v>
      </c>
      <c r="ITC37" s="29" t="s">
        <v>635</v>
      </c>
      <c r="ITD37" s="29" t="s">
        <v>635</v>
      </c>
      <c r="ITE37" s="29" t="s">
        <v>635</v>
      </c>
      <c r="ITF37" s="29" t="s">
        <v>635</v>
      </c>
      <c r="ITG37" s="29" t="s">
        <v>635</v>
      </c>
      <c r="ITH37" s="29" t="s">
        <v>635</v>
      </c>
      <c r="ITI37" s="29" t="s">
        <v>635</v>
      </c>
      <c r="ITJ37" s="29" t="s">
        <v>635</v>
      </c>
      <c r="ITK37" s="29" t="s">
        <v>635</v>
      </c>
      <c r="ITL37" s="29" t="s">
        <v>635</v>
      </c>
      <c r="ITM37" s="29" t="s">
        <v>635</v>
      </c>
      <c r="ITN37" s="29" t="s">
        <v>635</v>
      </c>
      <c r="ITO37" s="29" t="s">
        <v>635</v>
      </c>
      <c r="ITP37" s="29" t="s">
        <v>635</v>
      </c>
      <c r="ITQ37" s="29" t="s">
        <v>635</v>
      </c>
      <c r="ITR37" s="29" t="s">
        <v>635</v>
      </c>
      <c r="ITS37" s="29" t="s">
        <v>635</v>
      </c>
      <c r="ITT37" s="29" t="s">
        <v>635</v>
      </c>
      <c r="ITU37" s="29" t="s">
        <v>635</v>
      </c>
      <c r="ITV37" s="29" t="s">
        <v>635</v>
      </c>
      <c r="ITW37" s="29" t="s">
        <v>635</v>
      </c>
      <c r="ITX37" s="29" t="s">
        <v>635</v>
      </c>
      <c r="ITY37" s="29" t="s">
        <v>635</v>
      </c>
      <c r="ITZ37" s="29" t="s">
        <v>635</v>
      </c>
      <c r="IUA37" s="29" t="s">
        <v>635</v>
      </c>
      <c r="IUB37" s="29" t="s">
        <v>635</v>
      </c>
      <c r="IUC37" s="29" t="s">
        <v>635</v>
      </c>
      <c r="IUD37" s="29" t="s">
        <v>635</v>
      </c>
      <c r="IUE37" s="29" t="s">
        <v>635</v>
      </c>
      <c r="IUF37" s="29" t="s">
        <v>635</v>
      </c>
      <c r="IUG37" s="29" t="s">
        <v>635</v>
      </c>
      <c r="IUH37" s="29" t="s">
        <v>635</v>
      </c>
      <c r="IUI37" s="29" t="s">
        <v>635</v>
      </c>
      <c r="IUJ37" s="29" t="s">
        <v>635</v>
      </c>
      <c r="IUK37" s="29" t="s">
        <v>635</v>
      </c>
      <c r="IUL37" s="29" t="s">
        <v>635</v>
      </c>
      <c r="IUM37" s="29" t="s">
        <v>635</v>
      </c>
      <c r="IUN37" s="29" t="s">
        <v>635</v>
      </c>
      <c r="IUO37" s="29" t="s">
        <v>635</v>
      </c>
      <c r="IUP37" s="29" t="s">
        <v>635</v>
      </c>
      <c r="IUQ37" s="29" t="s">
        <v>635</v>
      </c>
      <c r="IUR37" s="29" t="s">
        <v>635</v>
      </c>
      <c r="IUS37" s="29" t="s">
        <v>635</v>
      </c>
      <c r="IUT37" s="29" t="s">
        <v>635</v>
      </c>
      <c r="IUU37" s="29" t="s">
        <v>635</v>
      </c>
      <c r="IUV37" s="29" t="s">
        <v>635</v>
      </c>
      <c r="IUW37" s="29" t="s">
        <v>635</v>
      </c>
      <c r="IUX37" s="29" t="s">
        <v>635</v>
      </c>
      <c r="IUY37" s="29" t="s">
        <v>635</v>
      </c>
      <c r="IUZ37" s="29" t="s">
        <v>635</v>
      </c>
      <c r="IVA37" s="29" t="s">
        <v>635</v>
      </c>
      <c r="IVB37" s="29" t="s">
        <v>635</v>
      </c>
      <c r="IVC37" s="29" t="s">
        <v>635</v>
      </c>
      <c r="IVD37" s="29" t="s">
        <v>635</v>
      </c>
      <c r="IVE37" s="29" t="s">
        <v>635</v>
      </c>
      <c r="IVF37" s="29" t="s">
        <v>635</v>
      </c>
      <c r="IVG37" s="29" t="s">
        <v>635</v>
      </c>
      <c r="IVH37" s="29" t="s">
        <v>635</v>
      </c>
      <c r="IVI37" s="29" t="s">
        <v>635</v>
      </c>
      <c r="IVJ37" s="29" t="s">
        <v>635</v>
      </c>
      <c r="IVK37" s="29" t="s">
        <v>635</v>
      </c>
      <c r="IVL37" s="29" t="s">
        <v>635</v>
      </c>
      <c r="IVM37" s="29" t="s">
        <v>635</v>
      </c>
      <c r="IVN37" s="29" t="s">
        <v>635</v>
      </c>
      <c r="IVO37" s="29" t="s">
        <v>635</v>
      </c>
      <c r="IVP37" s="29" t="s">
        <v>635</v>
      </c>
      <c r="IVQ37" s="29" t="s">
        <v>635</v>
      </c>
      <c r="IVR37" s="29" t="s">
        <v>635</v>
      </c>
      <c r="IVS37" s="29" t="s">
        <v>635</v>
      </c>
      <c r="IVT37" s="29" t="s">
        <v>635</v>
      </c>
      <c r="IVU37" s="29" t="s">
        <v>635</v>
      </c>
      <c r="IVV37" s="29" t="s">
        <v>635</v>
      </c>
      <c r="IVW37" s="29" t="s">
        <v>635</v>
      </c>
      <c r="IVX37" s="29" t="s">
        <v>635</v>
      </c>
      <c r="IVY37" s="29" t="s">
        <v>635</v>
      </c>
      <c r="IVZ37" s="29" t="s">
        <v>635</v>
      </c>
      <c r="IWA37" s="29" t="s">
        <v>635</v>
      </c>
      <c r="IWB37" s="29" t="s">
        <v>635</v>
      </c>
      <c r="IWC37" s="29" t="s">
        <v>635</v>
      </c>
      <c r="IWD37" s="29" t="s">
        <v>635</v>
      </c>
      <c r="IWE37" s="29" t="s">
        <v>635</v>
      </c>
      <c r="IWF37" s="29" t="s">
        <v>635</v>
      </c>
      <c r="IWG37" s="29" t="s">
        <v>635</v>
      </c>
      <c r="IWH37" s="29" t="s">
        <v>635</v>
      </c>
      <c r="IWI37" s="29" t="s">
        <v>635</v>
      </c>
      <c r="IWJ37" s="29" t="s">
        <v>635</v>
      </c>
      <c r="IWK37" s="29" t="s">
        <v>635</v>
      </c>
      <c r="IWL37" s="29" t="s">
        <v>635</v>
      </c>
      <c r="IWM37" s="29" t="s">
        <v>635</v>
      </c>
      <c r="IWN37" s="29" t="s">
        <v>635</v>
      </c>
      <c r="IWO37" s="29" t="s">
        <v>635</v>
      </c>
      <c r="IWP37" s="29" t="s">
        <v>635</v>
      </c>
      <c r="IWQ37" s="29" t="s">
        <v>635</v>
      </c>
      <c r="IWR37" s="29" t="s">
        <v>635</v>
      </c>
      <c r="IWS37" s="29" t="s">
        <v>635</v>
      </c>
      <c r="IWT37" s="29" t="s">
        <v>635</v>
      </c>
      <c r="IWU37" s="29" t="s">
        <v>635</v>
      </c>
      <c r="IWV37" s="29" t="s">
        <v>635</v>
      </c>
      <c r="IWW37" s="29" t="s">
        <v>635</v>
      </c>
      <c r="IWX37" s="29" t="s">
        <v>635</v>
      </c>
      <c r="IWY37" s="29" t="s">
        <v>635</v>
      </c>
      <c r="IWZ37" s="29" t="s">
        <v>635</v>
      </c>
      <c r="IXA37" s="29" t="s">
        <v>635</v>
      </c>
      <c r="IXB37" s="29" t="s">
        <v>635</v>
      </c>
      <c r="IXC37" s="29" t="s">
        <v>635</v>
      </c>
      <c r="IXD37" s="29" t="s">
        <v>635</v>
      </c>
      <c r="IXE37" s="29" t="s">
        <v>635</v>
      </c>
      <c r="IXF37" s="29" t="s">
        <v>635</v>
      </c>
      <c r="IXG37" s="29" t="s">
        <v>635</v>
      </c>
      <c r="IXH37" s="29" t="s">
        <v>635</v>
      </c>
      <c r="IXI37" s="29" t="s">
        <v>635</v>
      </c>
      <c r="IXJ37" s="29" t="s">
        <v>635</v>
      </c>
      <c r="IXK37" s="29" t="s">
        <v>635</v>
      </c>
      <c r="IXL37" s="29" t="s">
        <v>635</v>
      </c>
      <c r="IXM37" s="29" t="s">
        <v>635</v>
      </c>
      <c r="IXN37" s="29" t="s">
        <v>635</v>
      </c>
      <c r="IXO37" s="29" t="s">
        <v>635</v>
      </c>
      <c r="IXP37" s="29" t="s">
        <v>635</v>
      </c>
      <c r="IXQ37" s="29" t="s">
        <v>635</v>
      </c>
      <c r="IXR37" s="29" t="s">
        <v>635</v>
      </c>
      <c r="IXS37" s="29" t="s">
        <v>635</v>
      </c>
      <c r="IXT37" s="29" t="s">
        <v>635</v>
      </c>
      <c r="IXU37" s="29" t="s">
        <v>635</v>
      </c>
      <c r="IXV37" s="29" t="s">
        <v>635</v>
      </c>
      <c r="IXW37" s="29" t="s">
        <v>635</v>
      </c>
      <c r="IXX37" s="29" t="s">
        <v>635</v>
      </c>
      <c r="IXY37" s="29" t="s">
        <v>635</v>
      </c>
      <c r="IXZ37" s="29" t="s">
        <v>635</v>
      </c>
      <c r="IYA37" s="29" t="s">
        <v>635</v>
      </c>
      <c r="IYB37" s="29" t="s">
        <v>635</v>
      </c>
      <c r="IYC37" s="29" t="s">
        <v>635</v>
      </c>
      <c r="IYD37" s="29" t="s">
        <v>635</v>
      </c>
      <c r="IYE37" s="29" t="s">
        <v>635</v>
      </c>
      <c r="IYF37" s="29" t="s">
        <v>635</v>
      </c>
      <c r="IYG37" s="29" t="s">
        <v>635</v>
      </c>
      <c r="IYH37" s="29" t="s">
        <v>635</v>
      </c>
      <c r="IYI37" s="29" t="s">
        <v>635</v>
      </c>
      <c r="IYJ37" s="29" t="s">
        <v>635</v>
      </c>
      <c r="IYK37" s="29" t="s">
        <v>635</v>
      </c>
      <c r="IYL37" s="29" t="s">
        <v>635</v>
      </c>
      <c r="IYM37" s="29" t="s">
        <v>635</v>
      </c>
      <c r="IYN37" s="29" t="s">
        <v>635</v>
      </c>
      <c r="IYO37" s="29" t="s">
        <v>635</v>
      </c>
      <c r="IYP37" s="29" t="s">
        <v>635</v>
      </c>
      <c r="IYQ37" s="29" t="s">
        <v>635</v>
      </c>
      <c r="IYR37" s="29" t="s">
        <v>635</v>
      </c>
      <c r="IYS37" s="29" t="s">
        <v>635</v>
      </c>
      <c r="IYT37" s="29" t="s">
        <v>635</v>
      </c>
      <c r="IYU37" s="29" t="s">
        <v>635</v>
      </c>
      <c r="IYV37" s="29" t="s">
        <v>635</v>
      </c>
      <c r="IYW37" s="29" t="s">
        <v>635</v>
      </c>
      <c r="IYX37" s="29" t="s">
        <v>635</v>
      </c>
      <c r="IYY37" s="29" t="s">
        <v>635</v>
      </c>
      <c r="IYZ37" s="29" t="s">
        <v>635</v>
      </c>
      <c r="IZA37" s="29" t="s">
        <v>635</v>
      </c>
      <c r="IZB37" s="29" t="s">
        <v>635</v>
      </c>
      <c r="IZC37" s="29" t="s">
        <v>635</v>
      </c>
      <c r="IZD37" s="29" t="s">
        <v>635</v>
      </c>
      <c r="IZE37" s="29" t="s">
        <v>635</v>
      </c>
      <c r="IZF37" s="29" t="s">
        <v>635</v>
      </c>
      <c r="IZG37" s="29" t="s">
        <v>635</v>
      </c>
      <c r="IZH37" s="29" t="s">
        <v>635</v>
      </c>
      <c r="IZI37" s="29" t="s">
        <v>635</v>
      </c>
      <c r="IZJ37" s="29" t="s">
        <v>635</v>
      </c>
      <c r="IZK37" s="29" t="s">
        <v>635</v>
      </c>
      <c r="IZL37" s="29" t="s">
        <v>635</v>
      </c>
      <c r="IZM37" s="29" t="s">
        <v>635</v>
      </c>
      <c r="IZN37" s="29" t="s">
        <v>635</v>
      </c>
      <c r="IZO37" s="29" t="s">
        <v>635</v>
      </c>
      <c r="IZP37" s="29" t="s">
        <v>635</v>
      </c>
      <c r="IZQ37" s="29" t="s">
        <v>635</v>
      </c>
      <c r="IZR37" s="29" t="s">
        <v>635</v>
      </c>
      <c r="IZS37" s="29" t="s">
        <v>635</v>
      </c>
      <c r="IZT37" s="29" t="s">
        <v>635</v>
      </c>
      <c r="IZU37" s="29" t="s">
        <v>635</v>
      </c>
      <c r="IZV37" s="29" t="s">
        <v>635</v>
      </c>
      <c r="IZW37" s="29" t="s">
        <v>635</v>
      </c>
      <c r="IZX37" s="29" t="s">
        <v>635</v>
      </c>
      <c r="IZY37" s="29" t="s">
        <v>635</v>
      </c>
      <c r="IZZ37" s="29" t="s">
        <v>635</v>
      </c>
      <c r="JAA37" s="29" t="s">
        <v>635</v>
      </c>
      <c r="JAB37" s="29" t="s">
        <v>635</v>
      </c>
      <c r="JAC37" s="29" t="s">
        <v>635</v>
      </c>
      <c r="JAD37" s="29" t="s">
        <v>635</v>
      </c>
      <c r="JAE37" s="29" t="s">
        <v>635</v>
      </c>
      <c r="JAF37" s="29" t="s">
        <v>635</v>
      </c>
      <c r="JAG37" s="29" t="s">
        <v>635</v>
      </c>
      <c r="JAH37" s="29" t="s">
        <v>635</v>
      </c>
      <c r="JAI37" s="29" t="s">
        <v>635</v>
      </c>
      <c r="JAJ37" s="29" t="s">
        <v>635</v>
      </c>
      <c r="JAK37" s="29" t="s">
        <v>635</v>
      </c>
      <c r="JAL37" s="29" t="s">
        <v>635</v>
      </c>
      <c r="JAM37" s="29" t="s">
        <v>635</v>
      </c>
      <c r="JAN37" s="29" t="s">
        <v>635</v>
      </c>
      <c r="JAO37" s="29" t="s">
        <v>635</v>
      </c>
      <c r="JAP37" s="29" t="s">
        <v>635</v>
      </c>
      <c r="JAQ37" s="29" t="s">
        <v>635</v>
      </c>
      <c r="JAR37" s="29" t="s">
        <v>635</v>
      </c>
      <c r="JAS37" s="29" t="s">
        <v>635</v>
      </c>
      <c r="JAT37" s="29" t="s">
        <v>635</v>
      </c>
      <c r="JAU37" s="29" t="s">
        <v>635</v>
      </c>
      <c r="JAV37" s="29" t="s">
        <v>635</v>
      </c>
      <c r="JAW37" s="29" t="s">
        <v>635</v>
      </c>
      <c r="JAX37" s="29" t="s">
        <v>635</v>
      </c>
      <c r="JAY37" s="29" t="s">
        <v>635</v>
      </c>
      <c r="JAZ37" s="29" t="s">
        <v>635</v>
      </c>
      <c r="JBA37" s="29" t="s">
        <v>635</v>
      </c>
      <c r="JBB37" s="29" t="s">
        <v>635</v>
      </c>
      <c r="JBC37" s="29" t="s">
        <v>635</v>
      </c>
      <c r="JBD37" s="29" t="s">
        <v>635</v>
      </c>
      <c r="JBE37" s="29" t="s">
        <v>635</v>
      </c>
      <c r="JBF37" s="29" t="s">
        <v>635</v>
      </c>
      <c r="JBG37" s="29" t="s">
        <v>635</v>
      </c>
      <c r="JBH37" s="29" t="s">
        <v>635</v>
      </c>
      <c r="JBI37" s="29" t="s">
        <v>635</v>
      </c>
      <c r="JBJ37" s="29" t="s">
        <v>635</v>
      </c>
      <c r="JBK37" s="29" t="s">
        <v>635</v>
      </c>
      <c r="JBL37" s="29" t="s">
        <v>635</v>
      </c>
      <c r="JBM37" s="29" t="s">
        <v>635</v>
      </c>
      <c r="JBN37" s="29" t="s">
        <v>635</v>
      </c>
      <c r="JBO37" s="29" t="s">
        <v>635</v>
      </c>
      <c r="JBP37" s="29" t="s">
        <v>635</v>
      </c>
      <c r="JBQ37" s="29" t="s">
        <v>635</v>
      </c>
      <c r="JBR37" s="29" t="s">
        <v>635</v>
      </c>
      <c r="JBS37" s="29" t="s">
        <v>635</v>
      </c>
      <c r="JBT37" s="29" t="s">
        <v>635</v>
      </c>
      <c r="JBU37" s="29" t="s">
        <v>635</v>
      </c>
      <c r="JBV37" s="29" t="s">
        <v>635</v>
      </c>
      <c r="JBW37" s="29" t="s">
        <v>635</v>
      </c>
      <c r="JBX37" s="29" t="s">
        <v>635</v>
      </c>
      <c r="JBY37" s="29" t="s">
        <v>635</v>
      </c>
      <c r="JBZ37" s="29" t="s">
        <v>635</v>
      </c>
      <c r="JCA37" s="29" t="s">
        <v>635</v>
      </c>
      <c r="JCB37" s="29" t="s">
        <v>635</v>
      </c>
      <c r="JCC37" s="29" t="s">
        <v>635</v>
      </c>
      <c r="JCD37" s="29" t="s">
        <v>635</v>
      </c>
      <c r="JCE37" s="29" t="s">
        <v>635</v>
      </c>
      <c r="JCF37" s="29" t="s">
        <v>635</v>
      </c>
      <c r="JCG37" s="29" t="s">
        <v>635</v>
      </c>
      <c r="JCH37" s="29" t="s">
        <v>635</v>
      </c>
      <c r="JCI37" s="29" t="s">
        <v>635</v>
      </c>
      <c r="JCJ37" s="29" t="s">
        <v>635</v>
      </c>
      <c r="JCK37" s="29" t="s">
        <v>635</v>
      </c>
      <c r="JCL37" s="29" t="s">
        <v>635</v>
      </c>
      <c r="JCM37" s="29" t="s">
        <v>635</v>
      </c>
      <c r="JCN37" s="29" t="s">
        <v>635</v>
      </c>
      <c r="JCO37" s="29" t="s">
        <v>635</v>
      </c>
      <c r="JCP37" s="29" t="s">
        <v>635</v>
      </c>
      <c r="JCQ37" s="29" t="s">
        <v>635</v>
      </c>
      <c r="JCR37" s="29" t="s">
        <v>635</v>
      </c>
      <c r="JCS37" s="29" t="s">
        <v>635</v>
      </c>
      <c r="JCT37" s="29" t="s">
        <v>635</v>
      </c>
      <c r="JCU37" s="29" t="s">
        <v>635</v>
      </c>
      <c r="JCV37" s="29" t="s">
        <v>635</v>
      </c>
      <c r="JCW37" s="29" t="s">
        <v>635</v>
      </c>
      <c r="JCX37" s="29" t="s">
        <v>635</v>
      </c>
      <c r="JCY37" s="29" t="s">
        <v>635</v>
      </c>
      <c r="JCZ37" s="29" t="s">
        <v>635</v>
      </c>
      <c r="JDA37" s="29" t="s">
        <v>635</v>
      </c>
      <c r="JDB37" s="29" t="s">
        <v>635</v>
      </c>
      <c r="JDC37" s="29" t="s">
        <v>635</v>
      </c>
      <c r="JDD37" s="29" t="s">
        <v>635</v>
      </c>
      <c r="JDE37" s="29" t="s">
        <v>635</v>
      </c>
      <c r="JDF37" s="29" t="s">
        <v>635</v>
      </c>
      <c r="JDG37" s="29" t="s">
        <v>635</v>
      </c>
      <c r="JDH37" s="29" t="s">
        <v>635</v>
      </c>
      <c r="JDI37" s="29" t="s">
        <v>635</v>
      </c>
      <c r="JDJ37" s="29" t="s">
        <v>635</v>
      </c>
      <c r="JDK37" s="29" t="s">
        <v>635</v>
      </c>
      <c r="JDL37" s="29" t="s">
        <v>635</v>
      </c>
      <c r="JDM37" s="29" t="s">
        <v>635</v>
      </c>
      <c r="JDN37" s="29" t="s">
        <v>635</v>
      </c>
      <c r="JDO37" s="29" t="s">
        <v>635</v>
      </c>
      <c r="JDP37" s="29" t="s">
        <v>635</v>
      </c>
      <c r="JDQ37" s="29" t="s">
        <v>635</v>
      </c>
      <c r="JDR37" s="29" t="s">
        <v>635</v>
      </c>
      <c r="JDS37" s="29" t="s">
        <v>635</v>
      </c>
      <c r="JDT37" s="29" t="s">
        <v>635</v>
      </c>
      <c r="JDU37" s="29" t="s">
        <v>635</v>
      </c>
      <c r="JDV37" s="29" t="s">
        <v>635</v>
      </c>
      <c r="JDW37" s="29" t="s">
        <v>635</v>
      </c>
      <c r="JDX37" s="29" t="s">
        <v>635</v>
      </c>
      <c r="JDY37" s="29" t="s">
        <v>635</v>
      </c>
      <c r="JDZ37" s="29" t="s">
        <v>635</v>
      </c>
      <c r="JEA37" s="29" t="s">
        <v>635</v>
      </c>
      <c r="JEB37" s="29" t="s">
        <v>635</v>
      </c>
      <c r="JEC37" s="29" t="s">
        <v>635</v>
      </c>
      <c r="JED37" s="29" t="s">
        <v>635</v>
      </c>
      <c r="JEE37" s="29" t="s">
        <v>635</v>
      </c>
      <c r="JEF37" s="29" t="s">
        <v>635</v>
      </c>
      <c r="JEG37" s="29" t="s">
        <v>635</v>
      </c>
      <c r="JEH37" s="29" t="s">
        <v>635</v>
      </c>
      <c r="JEI37" s="29" t="s">
        <v>635</v>
      </c>
      <c r="JEJ37" s="29" t="s">
        <v>635</v>
      </c>
      <c r="JEK37" s="29" t="s">
        <v>635</v>
      </c>
      <c r="JEL37" s="29" t="s">
        <v>635</v>
      </c>
      <c r="JEM37" s="29" t="s">
        <v>635</v>
      </c>
      <c r="JEN37" s="29" t="s">
        <v>635</v>
      </c>
      <c r="JEO37" s="29" t="s">
        <v>635</v>
      </c>
      <c r="JEP37" s="29" t="s">
        <v>635</v>
      </c>
      <c r="JEQ37" s="29" t="s">
        <v>635</v>
      </c>
      <c r="JER37" s="29" t="s">
        <v>635</v>
      </c>
      <c r="JES37" s="29" t="s">
        <v>635</v>
      </c>
      <c r="JET37" s="29" t="s">
        <v>635</v>
      </c>
      <c r="JEU37" s="29" t="s">
        <v>635</v>
      </c>
      <c r="JEV37" s="29" t="s">
        <v>635</v>
      </c>
      <c r="JEW37" s="29" t="s">
        <v>635</v>
      </c>
      <c r="JEX37" s="29" t="s">
        <v>635</v>
      </c>
      <c r="JEY37" s="29" t="s">
        <v>635</v>
      </c>
      <c r="JEZ37" s="29" t="s">
        <v>635</v>
      </c>
      <c r="JFA37" s="29" t="s">
        <v>635</v>
      </c>
      <c r="JFB37" s="29" t="s">
        <v>635</v>
      </c>
      <c r="JFC37" s="29" t="s">
        <v>635</v>
      </c>
      <c r="JFD37" s="29" t="s">
        <v>635</v>
      </c>
      <c r="JFE37" s="29" t="s">
        <v>635</v>
      </c>
      <c r="JFF37" s="29" t="s">
        <v>635</v>
      </c>
      <c r="JFG37" s="29" t="s">
        <v>635</v>
      </c>
      <c r="JFH37" s="29" t="s">
        <v>635</v>
      </c>
      <c r="JFI37" s="29" t="s">
        <v>635</v>
      </c>
      <c r="JFJ37" s="29" t="s">
        <v>635</v>
      </c>
      <c r="JFK37" s="29" t="s">
        <v>635</v>
      </c>
      <c r="JFL37" s="29" t="s">
        <v>635</v>
      </c>
      <c r="JFM37" s="29" t="s">
        <v>635</v>
      </c>
      <c r="JFN37" s="29" t="s">
        <v>635</v>
      </c>
      <c r="JFO37" s="29" t="s">
        <v>635</v>
      </c>
      <c r="JFP37" s="29" t="s">
        <v>635</v>
      </c>
      <c r="JFQ37" s="29" t="s">
        <v>635</v>
      </c>
      <c r="JFR37" s="29" t="s">
        <v>635</v>
      </c>
      <c r="JFS37" s="29" t="s">
        <v>635</v>
      </c>
      <c r="JFT37" s="29" t="s">
        <v>635</v>
      </c>
      <c r="JFU37" s="29" t="s">
        <v>635</v>
      </c>
      <c r="JFV37" s="29" t="s">
        <v>635</v>
      </c>
      <c r="JFW37" s="29" t="s">
        <v>635</v>
      </c>
      <c r="JFX37" s="29" t="s">
        <v>635</v>
      </c>
      <c r="JFY37" s="29" t="s">
        <v>635</v>
      </c>
      <c r="JFZ37" s="29" t="s">
        <v>635</v>
      </c>
      <c r="JGA37" s="29" t="s">
        <v>635</v>
      </c>
      <c r="JGB37" s="29" t="s">
        <v>635</v>
      </c>
      <c r="JGC37" s="29" t="s">
        <v>635</v>
      </c>
      <c r="JGD37" s="29" t="s">
        <v>635</v>
      </c>
      <c r="JGE37" s="29" t="s">
        <v>635</v>
      </c>
      <c r="JGF37" s="29" t="s">
        <v>635</v>
      </c>
      <c r="JGG37" s="29" t="s">
        <v>635</v>
      </c>
      <c r="JGH37" s="29" t="s">
        <v>635</v>
      </c>
      <c r="JGI37" s="29" t="s">
        <v>635</v>
      </c>
      <c r="JGJ37" s="29" t="s">
        <v>635</v>
      </c>
      <c r="JGK37" s="29" t="s">
        <v>635</v>
      </c>
      <c r="JGL37" s="29" t="s">
        <v>635</v>
      </c>
      <c r="JGM37" s="29" t="s">
        <v>635</v>
      </c>
      <c r="JGN37" s="29" t="s">
        <v>635</v>
      </c>
      <c r="JGO37" s="29" t="s">
        <v>635</v>
      </c>
      <c r="JGP37" s="29" t="s">
        <v>635</v>
      </c>
      <c r="JGQ37" s="29" t="s">
        <v>635</v>
      </c>
      <c r="JGR37" s="29" t="s">
        <v>635</v>
      </c>
      <c r="JGS37" s="29" t="s">
        <v>635</v>
      </c>
      <c r="JGT37" s="29" t="s">
        <v>635</v>
      </c>
      <c r="JGU37" s="29" t="s">
        <v>635</v>
      </c>
      <c r="JGV37" s="29" t="s">
        <v>635</v>
      </c>
      <c r="JGW37" s="29" t="s">
        <v>635</v>
      </c>
      <c r="JGX37" s="29" t="s">
        <v>635</v>
      </c>
      <c r="JGY37" s="29" t="s">
        <v>635</v>
      </c>
      <c r="JGZ37" s="29" t="s">
        <v>635</v>
      </c>
      <c r="JHA37" s="29" t="s">
        <v>635</v>
      </c>
      <c r="JHB37" s="29" t="s">
        <v>635</v>
      </c>
      <c r="JHC37" s="29" t="s">
        <v>635</v>
      </c>
      <c r="JHD37" s="29" t="s">
        <v>635</v>
      </c>
      <c r="JHE37" s="29" t="s">
        <v>635</v>
      </c>
      <c r="JHF37" s="29" t="s">
        <v>635</v>
      </c>
      <c r="JHG37" s="29" t="s">
        <v>635</v>
      </c>
      <c r="JHH37" s="29" t="s">
        <v>635</v>
      </c>
      <c r="JHI37" s="29" t="s">
        <v>635</v>
      </c>
      <c r="JHJ37" s="29" t="s">
        <v>635</v>
      </c>
      <c r="JHK37" s="29" t="s">
        <v>635</v>
      </c>
      <c r="JHL37" s="29" t="s">
        <v>635</v>
      </c>
      <c r="JHM37" s="29" t="s">
        <v>635</v>
      </c>
      <c r="JHN37" s="29" t="s">
        <v>635</v>
      </c>
      <c r="JHO37" s="29" t="s">
        <v>635</v>
      </c>
      <c r="JHP37" s="29" t="s">
        <v>635</v>
      </c>
      <c r="JHQ37" s="29" t="s">
        <v>635</v>
      </c>
      <c r="JHR37" s="29" t="s">
        <v>635</v>
      </c>
      <c r="JHS37" s="29" t="s">
        <v>635</v>
      </c>
      <c r="JHT37" s="29" t="s">
        <v>635</v>
      </c>
      <c r="JHU37" s="29" t="s">
        <v>635</v>
      </c>
      <c r="JHV37" s="29" t="s">
        <v>635</v>
      </c>
      <c r="JHW37" s="29" t="s">
        <v>635</v>
      </c>
      <c r="JHX37" s="29" t="s">
        <v>635</v>
      </c>
      <c r="JHY37" s="29" t="s">
        <v>635</v>
      </c>
      <c r="JHZ37" s="29" t="s">
        <v>635</v>
      </c>
      <c r="JIA37" s="29" t="s">
        <v>635</v>
      </c>
      <c r="JIB37" s="29" t="s">
        <v>635</v>
      </c>
      <c r="JIC37" s="29" t="s">
        <v>635</v>
      </c>
      <c r="JID37" s="29" t="s">
        <v>635</v>
      </c>
      <c r="JIE37" s="29" t="s">
        <v>635</v>
      </c>
      <c r="JIF37" s="29" t="s">
        <v>635</v>
      </c>
      <c r="JIG37" s="29" t="s">
        <v>635</v>
      </c>
      <c r="JIH37" s="29" t="s">
        <v>635</v>
      </c>
      <c r="JII37" s="29" t="s">
        <v>635</v>
      </c>
      <c r="JIJ37" s="29" t="s">
        <v>635</v>
      </c>
      <c r="JIK37" s="29" t="s">
        <v>635</v>
      </c>
      <c r="JIL37" s="29" t="s">
        <v>635</v>
      </c>
      <c r="JIM37" s="29" t="s">
        <v>635</v>
      </c>
      <c r="JIN37" s="29" t="s">
        <v>635</v>
      </c>
      <c r="JIO37" s="29" t="s">
        <v>635</v>
      </c>
      <c r="JIP37" s="29" t="s">
        <v>635</v>
      </c>
      <c r="JIQ37" s="29" t="s">
        <v>635</v>
      </c>
      <c r="JIR37" s="29" t="s">
        <v>635</v>
      </c>
      <c r="JIS37" s="29" t="s">
        <v>635</v>
      </c>
      <c r="JIT37" s="29" t="s">
        <v>635</v>
      </c>
      <c r="JIU37" s="29" t="s">
        <v>635</v>
      </c>
      <c r="JIV37" s="29" t="s">
        <v>635</v>
      </c>
      <c r="JIW37" s="29" t="s">
        <v>635</v>
      </c>
      <c r="JIX37" s="29" t="s">
        <v>635</v>
      </c>
      <c r="JIY37" s="29" t="s">
        <v>635</v>
      </c>
      <c r="JIZ37" s="29" t="s">
        <v>635</v>
      </c>
      <c r="JJA37" s="29" t="s">
        <v>635</v>
      </c>
      <c r="JJB37" s="29" t="s">
        <v>635</v>
      </c>
      <c r="JJC37" s="29" t="s">
        <v>635</v>
      </c>
      <c r="JJD37" s="29" t="s">
        <v>635</v>
      </c>
      <c r="JJE37" s="29" t="s">
        <v>635</v>
      </c>
      <c r="JJF37" s="29" t="s">
        <v>635</v>
      </c>
      <c r="JJG37" s="29" t="s">
        <v>635</v>
      </c>
      <c r="JJH37" s="29" t="s">
        <v>635</v>
      </c>
      <c r="JJI37" s="29" t="s">
        <v>635</v>
      </c>
      <c r="JJJ37" s="29" t="s">
        <v>635</v>
      </c>
      <c r="JJK37" s="29" t="s">
        <v>635</v>
      </c>
      <c r="JJL37" s="29" t="s">
        <v>635</v>
      </c>
      <c r="JJM37" s="29" t="s">
        <v>635</v>
      </c>
      <c r="JJN37" s="29" t="s">
        <v>635</v>
      </c>
      <c r="JJO37" s="29" t="s">
        <v>635</v>
      </c>
      <c r="JJP37" s="29" t="s">
        <v>635</v>
      </c>
      <c r="JJQ37" s="29" t="s">
        <v>635</v>
      </c>
      <c r="JJR37" s="29" t="s">
        <v>635</v>
      </c>
      <c r="JJS37" s="29" t="s">
        <v>635</v>
      </c>
      <c r="JJT37" s="29" t="s">
        <v>635</v>
      </c>
      <c r="JJU37" s="29" t="s">
        <v>635</v>
      </c>
      <c r="JJV37" s="29" t="s">
        <v>635</v>
      </c>
      <c r="JJW37" s="29" t="s">
        <v>635</v>
      </c>
      <c r="JJX37" s="29" t="s">
        <v>635</v>
      </c>
      <c r="JJY37" s="29" t="s">
        <v>635</v>
      </c>
      <c r="JJZ37" s="29" t="s">
        <v>635</v>
      </c>
      <c r="JKA37" s="29" t="s">
        <v>635</v>
      </c>
      <c r="JKB37" s="29" t="s">
        <v>635</v>
      </c>
      <c r="JKC37" s="29" t="s">
        <v>635</v>
      </c>
      <c r="JKD37" s="29" t="s">
        <v>635</v>
      </c>
      <c r="JKE37" s="29" t="s">
        <v>635</v>
      </c>
      <c r="JKF37" s="29" t="s">
        <v>635</v>
      </c>
      <c r="JKG37" s="29" t="s">
        <v>635</v>
      </c>
      <c r="JKH37" s="29" t="s">
        <v>635</v>
      </c>
      <c r="JKI37" s="29" t="s">
        <v>635</v>
      </c>
      <c r="JKJ37" s="29" t="s">
        <v>635</v>
      </c>
      <c r="JKK37" s="29" t="s">
        <v>635</v>
      </c>
      <c r="JKL37" s="29" t="s">
        <v>635</v>
      </c>
      <c r="JKM37" s="29" t="s">
        <v>635</v>
      </c>
      <c r="JKN37" s="29" t="s">
        <v>635</v>
      </c>
      <c r="JKO37" s="29" t="s">
        <v>635</v>
      </c>
      <c r="JKP37" s="29" t="s">
        <v>635</v>
      </c>
      <c r="JKQ37" s="29" t="s">
        <v>635</v>
      </c>
      <c r="JKR37" s="29" t="s">
        <v>635</v>
      </c>
      <c r="JKS37" s="29" t="s">
        <v>635</v>
      </c>
      <c r="JKT37" s="29" t="s">
        <v>635</v>
      </c>
      <c r="JKU37" s="29" t="s">
        <v>635</v>
      </c>
      <c r="JKV37" s="29" t="s">
        <v>635</v>
      </c>
      <c r="JKW37" s="29" t="s">
        <v>635</v>
      </c>
      <c r="JKX37" s="29" t="s">
        <v>635</v>
      </c>
      <c r="JKY37" s="29" t="s">
        <v>635</v>
      </c>
      <c r="JKZ37" s="29" t="s">
        <v>635</v>
      </c>
      <c r="JLA37" s="29" t="s">
        <v>635</v>
      </c>
      <c r="JLB37" s="29" t="s">
        <v>635</v>
      </c>
      <c r="JLC37" s="29" t="s">
        <v>635</v>
      </c>
      <c r="JLD37" s="29" t="s">
        <v>635</v>
      </c>
      <c r="JLE37" s="29" t="s">
        <v>635</v>
      </c>
      <c r="JLF37" s="29" t="s">
        <v>635</v>
      </c>
      <c r="JLG37" s="29" t="s">
        <v>635</v>
      </c>
      <c r="JLH37" s="29" t="s">
        <v>635</v>
      </c>
      <c r="JLI37" s="29" t="s">
        <v>635</v>
      </c>
      <c r="JLJ37" s="29" t="s">
        <v>635</v>
      </c>
      <c r="JLK37" s="29" t="s">
        <v>635</v>
      </c>
      <c r="JLL37" s="29" t="s">
        <v>635</v>
      </c>
      <c r="JLM37" s="29" t="s">
        <v>635</v>
      </c>
      <c r="JLN37" s="29" t="s">
        <v>635</v>
      </c>
      <c r="JLO37" s="29" t="s">
        <v>635</v>
      </c>
      <c r="JLP37" s="29" t="s">
        <v>635</v>
      </c>
      <c r="JLQ37" s="29" t="s">
        <v>635</v>
      </c>
      <c r="JLR37" s="29" t="s">
        <v>635</v>
      </c>
      <c r="JLS37" s="29" t="s">
        <v>635</v>
      </c>
      <c r="JLT37" s="29" t="s">
        <v>635</v>
      </c>
      <c r="JLU37" s="29" t="s">
        <v>635</v>
      </c>
      <c r="JLV37" s="29" t="s">
        <v>635</v>
      </c>
      <c r="JLW37" s="29" t="s">
        <v>635</v>
      </c>
      <c r="JLX37" s="29" t="s">
        <v>635</v>
      </c>
      <c r="JLY37" s="29" t="s">
        <v>635</v>
      </c>
      <c r="JLZ37" s="29" t="s">
        <v>635</v>
      </c>
      <c r="JMA37" s="29" t="s">
        <v>635</v>
      </c>
      <c r="JMB37" s="29" t="s">
        <v>635</v>
      </c>
      <c r="JMC37" s="29" t="s">
        <v>635</v>
      </c>
      <c r="JMD37" s="29" t="s">
        <v>635</v>
      </c>
      <c r="JME37" s="29" t="s">
        <v>635</v>
      </c>
      <c r="JMF37" s="29" t="s">
        <v>635</v>
      </c>
      <c r="JMG37" s="29" t="s">
        <v>635</v>
      </c>
      <c r="JMH37" s="29" t="s">
        <v>635</v>
      </c>
      <c r="JMI37" s="29" t="s">
        <v>635</v>
      </c>
      <c r="JMJ37" s="29" t="s">
        <v>635</v>
      </c>
      <c r="JMK37" s="29" t="s">
        <v>635</v>
      </c>
      <c r="JML37" s="29" t="s">
        <v>635</v>
      </c>
      <c r="JMM37" s="29" t="s">
        <v>635</v>
      </c>
      <c r="JMN37" s="29" t="s">
        <v>635</v>
      </c>
      <c r="JMO37" s="29" t="s">
        <v>635</v>
      </c>
      <c r="JMP37" s="29" t="s">
        <v>635</v>
      </c>
      <c r="JMQ37" s="29" t="s">
        <v>635</v>
      </c>
      <c r="JMR37" s="29" t="s">
        <v>635</v>
      </c>
      <c r="JMS37" s="29" t="s">
        <v>635</v>
      </c>
      <c r="JMT37" s="29" t="s">
        <v>635</v>
      </c>
      <c r="JMU37" s="29" t="s">
        <v>635</v>
      </c>
      <c r="JMV37" s="29" t="s">
        <v>635</v>
      </c>
      <c r="JMW37" s="29" t="s">
        <v>635</v>
      </c>
      <c r="JMX37" s="29" t="s">
        <v>635</v>
      </c>
      <c r="JMY37" s="29" t="s">
        <v>635</v>
      </c>
      <c r="JMZ37" s="29" t="s">
        <v>635</v>
      </c>
      <c r="JNA37" s="29" t="s">
        <v>635</v>
      </c>
      <c r="JNB37" s="29" t="s">
        <v>635</v>
      </c>
      <c r="JNC37" s="29" t="s">
        <v>635</v>
      </c>
      <c r="JND37" s="29" t="s">
        <v>635</v>
      </c>
      <c r="JNE37" s="29" t="s">
        <v>635</v>
      </c>
      <c r="JNF37" s="29" t="s">
        <v>635</v>
      </c>
      <c r="JNG37" s="29" t="s">
        <v>635</v>
      </c>
      <c r="JNH37" s="29" t="s">
        <v>635</v>
      </c>
      <c r="JNI37" s="29" t="s">
        <v>635</v>
      </c>
      <c r="JNJ37" s="29" t="s">
        <v>635</v>
      </c>
      <c r="JNK37" s="29" t="s">
        <v>635</v>
      </c>
      <c r="JNL37" s="29" t="s">
        <v>635</v>
      </c>
      <c r="JNM37" s="29" t="s">
        <v>635</v>
      </c>
      <c r="JNN37" s="29" t="s">
        <v>635</v>
      </c>
      <c r="JNO37" s="29" t="s">
        <v>635</v>
      </c>
      <c r="JNP37" s="29" t="s">
        <v>635</v>
      </c>
      <c r="JNQ37" s="29" t="s">
        <v>635</v>
      </c>
      <c r="JNR37" s="29" t="s">
        <v>635</v>
      </c>
      <c r="JNS37" s="29" t="s">
        <v>635</v>
      </c>
      <c r="JNT37" s="29" t="s">
        <v>635</v>
      </c>
      <c r="JNU37" s="29" t="s">
        <v>635</v>
      </c>
      <c r="JNV37" s="29" t="s">
        <v>635</v>
      </c>
      <c r="JNW37" s="29" t="s">
        <v>635</v>
      </c>
      <c r="JNX37" s="29" t="s">
        <v>635</v>
      </c>
      <c r="JNY37" s="29" t="s">
        <v>635</v>
      </c>
      <c r="JNZ37" s="29" t="s">
        <v>635</v>
      </c>
      <c r="JOA37" s="29" t="s">
        <v>635</v>
      </c>
      <c r="JOB37" s="29" t="s">
        <v>635</v>
      </c>
      <c r="JOC37" s="29" t="s">
        <v>635</v>
      </c>
      <c r="JOD37" s="29" t="s">
        <v>635</v>
      </c>
      <c r="JOE37" s="29" t="s">
        <v>635</v>
      </c>
      <c r="JOF37" s="29" t="s">
        <v>635</v>
      </c>
      <c r="JOG37" s="29" t="s">
        <v>635</v>
      </c>
      <c r="JOH37" s="29" t="s">
        <v>635</v>
      </c>
      <c r="JOI37" s="29" t="s">
        <v>635</v>
      </c>
      <c r="JOJ37" s="29" t="s">
        <v>635</v>
      </c>
      <c r="JOK37" s="29" t="s">
        <v>635</v>
      </c>
      <c r="JOL37" s="29" t="s">
        <v>635</v>
      </c>
      <c r="JOM37" s="29" t="s">
        <v>635</v>
      </c>
      <c r="JON37" s="29" t="s">
        <v>635</v>
      </c>
      <c r="JOO37" s="29" t="s">
        <v>635</v>
      </c>
      <c r="JOP37" s="29" t="s">
        <v>635</v>
      </c>
      <c r="JOQ37" s="29" t="s">
        <v>635</v>
      </c>
      <c r="JOR37" s="29" t="s">
        <v>635</v>
      </c>
      <c r="JOS37" s="29" t="s">
        <v>635</v>
      </c>
      <c r="JOT37" s="29" t="s">
        <v>635</v>
      </c>
      <c r="JOU37" s="29" t="s">
        <v>635</v>
      </c>
      <c r="JOV37" s="29" t="s">
        <v>635</v>
      </c>
      <c r="JOW37" s="29" t="s">
        <v>635</v>
      </c>
      <c r="JOX37" s="29" t="s">
        <v>635</v>
      </c>
      <c r="JOY37" s="29" t="s">
        <v>635</v>
      </c>
      <c r="JOZ37" s="29" t="s">
        <v>635</v>
      </c>
      <c r="JPA37" s="29" t="s">
        <v>635</v>
      </c>
      <c r="JPB37" s="29" t="s">
        <v>635</v>
      </c>
      <c r="JPC37" s="29" t="s">
        <v>635</v>
      </c>
      <c r="JPD37" s="29" t="s">
        <v>635</v>
      </c>
      <c r="JPE37" s="29" t="s">
        <v>635</v>
      </c>
      <c r="JPF37" s="29" t="s">
        <v>635</v>
      </c>
      <c r="JPG37" s="29" t="s">
        <v>635</v>
      </c>
      <c r="JPH37" s="29" t="s">
        <v>635</v>
      </c>
      <c r="JPI37" s="29" t="s">
        <v>635</v>
      </c>
      <c r="JPJ37" s="29" t="s">
        <v>635</v>
      </c>
      <c r="JPK37" s="29" t="s">
        <v>635</v>
      </c>
      <c r="JPL37" s="29" t="s">
        <v>635</v>
      </c>
      <c r="JPM37" s="29" t="s">
        <v>635</v>
      </c>
      <c r="JPN37" s="29" t="s">
        <v>635</v>
      </c>
      <c r="JPO37" s="29" t="s">
        <v>635</v>
      </c>
      <c r="JPP37" s="29" t="s">
        <v>635</v>
      </c>
      <c r="JPQ37" s="29" t="s">
        <v>635</v>
      </c>
      <c r="JPR37" s="29" t="s">
        <v>635</v>
      </c>
      <c r="JPS37" s="29" t="s">
        <v>635</v>
      </c>
      <c r="JPT37" s="29" t="s">
        <v>635</v>
      </c>
      <c r="JPU37" s="29" t="s">
        <v>635</v>
      </c>
      <c r="JPV37" s="29" t="s">
        <v>635</v>
      </c>
      <c r="JPW37" s="29" t="s">
        <v>635</v>
      </c>
      <c r="JPX37" s="29" t="s">
        <v>635</v>
      </c>
      <c r="JPY37" s="29" t="s">
        <v>635</v>
      </c>
      <c r="JPZ37" s="29" t="s">
        <v>635</v>
      </c>
      <c r="JQA37" s="29" t="s">
        <v>635</v>
      </c>
      <c r="JQB37" s="29" t="s">
        <v>635</v>
      </c>
      <c r="JQC37" s="29" t="s">
        <v>635</v>
      </c>
      <c r="JQD37" s="29" t="s">
        <v>635</v>
      </c>
      <c r="JQE37" s="29" t="s">
        <v>635</v>
      </c>
      <c r="JQF37" s="29" t="s">
        <v>635</v>
      </c>
      <c r="JQG37" s="29" t="s">
        <v>635</v>
      </c>
      <c r="JQH37" s="29" t="s">
        <v>635</v>
      </c>
      <c r="JQI37" s="29" t="s">
        <v>635</v>
      </c>
      <c r="JQJ37" s="29" t="s">
        <v>635</v>
      </c>
      <c r="JQK37" s="29" t="s">
        <v>635</v>
      </c>
      <c r="JQL37" s="29" t="s">
        <v>635</v>
      </c>
      <c r="JQM37" s="29" t="s">
        <v>635</v>
      </c>
      <c r="JQN37" s="29" t="s">
        <v>635</v>
      </c>
      <c r="JQO37" s="29" t="s">
        <v>635</v>
      </c>
      <c r="JQP37" s="29" t="s">
        <v>635</v>
      </c>
      <c r="JQQ37" s="29" t="s">
        <v>635</v>
      </c>
      <c r="JQR37" s="29" t="s">
        <v>635</v>
      </c>
      <c r="JQS37" s="29" t="s">
        <v>635</v>
      </c>
      <c r="JQT37" s="29" t="s">
        <v>635</v>
      </c>
      <c r="JQU37" s="29" t="s">
        <v>635</v>
      </c>
      <c r="JQV37" s="29" t="s">
        <v>635</v>
      </c>
      <c r="JQW37" s="29" t="s">
        <v>635</v>
      </c>
      <c r="JQX37" s="29" t="s">
        <v>635</v>
      </c>
      <c r="JQY37" s="29" t="s">
        <v>635</v>
      </c>
      <c r="JQZ37" s="29" t="s">
        <v>635</v>
      </c>
      <c r="JRA37" s="29" t="s">
        <v>635</v>
      </c>
      <c r="JRB37" s="29" t="s">
        <v>635</v>
      </c>
      <c r="JRC37" s="29" t="s">
        <v>635</v>
      </c>
      <c r="JRD37" s="29" t="s">
        <v>635</v>
      </c>
      <c r="JRE37" s="29" t="s">
        <v>635</v>
      </c>
      <c r="JRF37" s="29" t="s">
        <v>635</v>
      </c>
      <c r="JRG37" s="29" t="s">
        <v>635</v>
      </c>
      <c r="JRH37" s="29" t="s">
        <v>635</v>
      </c>
      <c r="JRI37" s="29" t="s">
        <v>635</v>
      </c>
      <c r="JRJ37" s="29" t="s">
        <v>635</v>
      </c>
      <c r="JRK37" s="29" t="s">
        <v>635</v>
      </c>
      <c r="JRL37" s="29" t="s">
        <v>635</v>
      </c>
      <c r="JRM37" s="29" t="s">
        <v>635</v>
      </c>
      <c r="JRN37" s="29" t="s">
        <v>635</v>
      </c>
      <c r="JRO37" s="29" t="s">
        <v>635</v>
      </c>
      <c r="JRP37" s="29" t="s">
        <v>635</v>
      </c>
      <c r="JRQ37" s="29" t="s">
        <v>635</v>
      </c>
      <c r="JRR37" s="29" t="s">
        <v>635</v>
      </c>
      <c r="JRS37" s="29" t="s">
        <v>635</v>
      </c>
      <c r="JRT37" s="29" t="s">
        <v>635</v>
      </c>
      <c r="JRU37" s="29" t="s">
        <v>635</v>
      </c>
      <c r="JRV37" s="29" t="s">
        <v>635</v>
      </c>
      <c r="JRW37" s="29" t="s">
        <v>635</v>
      </c>
      <c r="JRX37" s="29" t="s">
        <v>635</v>
      </c>
      <c r="JRY37" s="29" t="s">
        <v>635</v>
      </c>
      <c r="JRZ37" s="29" t="s">
        <v>635</v>
      </c>
      <c r="JSA37" s="29" t="s">
        <v>635</v>
      </c>
      <c r="JSB37" s="29" t="s">
        <v>635</v>
      </c>
      <c r="JSC37" s="29" t="s">
        <v>635</v>
      </c>
      <c r="JSD37" s="29" t="s">
        <v>635</v>
      </c>
      <c r="JSE37" s="29" t="s">
        <v>635</v>
      </c>
      <c r="JSF37" s="29" t="s">
        <v>635</v>
      </c>
      <c r="JSG37" s="29" t="s">
        <v>635</v>
      </c>
      <c r="JSH37" s="29" t="s">
        <v>635</v>
      </c>
      <c r="JSI37" s="29" t="s">
        <v>635</v>
      </c>
      <c r="JSJ37" s="29" t="s">
        <v>635</v>
      </c>
      <c r="JSK37" s="29" t="s">
        <v>635</v>
      </c>
      <c r="JSL37" s="29" t="s">
        <v>635</v>
      </c>
      <c r="JSM37" s="29" t="s">
        <v>635</v>
      </c>
      <c r="JSN37" s="29" t="s">
        <v>635</v>
      </c>
      <c r="JSO37" s="29" t="s">
        <v>635</v>
      </c>
      <c r="JSP37" s="29" t="s">
        <v>635</v>
      </c>
      <c r="JSQ37" s="29" t="s">
        <v>635</v>
      </c>
      <c r="JSR37" s="29" t="s">
        <v>635</v>
      </c>
      <c r="JSS37" s="29" t="s">
        <v>635</v>
      </c>
      <c r="JST37" s="29" t="s">
        <v>635</v>
      </c>
      <c r="JSU37" s="29" t="s">
        <v>635</v>
      </c>
      <c r="JSV37" s="29" t="s">
        <v>635</v>
      </c>
      <c r="JSW37" s="29" t="s">
        <v>635</v>
      </c>
      <c r="JSX37" s="29" t="s">
        <v>635</v>
      </c>
      <c r="JSY37" s="29" t="s">
        <v>635</v>
      </c>
      <c r="JSZ37" s="29" t="s">
        <v>635</v>
      </c>
      <c r="JTA37" s="29" t="s">
        <v>635</v>
      </c>
      <c r="JTB37" s="29" t="s">
        <v>635</v>
      </c>
      <c r="JTC37" s="29" t="s">
        <v>635</v>
      </c>
      <c r="JTD37" s="29" t="s">
        <v>635</v>
      </c>
      <c r="JTE37" s="29" t="s">
        <v>635</v>
      </c>
      <c r="JTF37" s="29" t="s">
        <v>635</v>
      </c>
      <c r="JTG37" s="29" t="s">
        <v>635</v>
      </c>
      <c r="JTH37" s="29" t="s">
        <v>635</v>
      </c>
      <c r="JTI37" s="29" t="s">
        <v>635</v>
      </c>
      <c r="JTJ37" s="29" t="s">
        <v>635</v>
      </c>
      <c r="JTK37" s="29" t="s">
        <v>635</v>
      </c>
      <c r="JTL37" s="29" t="s">
        <v>635</v>
      </c>
      <c r="JTM37" s="29" t="s">
        <v>635</v>
      </c>
      <c r="JTN37" s="29" t="s">
        <v>635</v>
      </c>
      <c r="JTO37" s="29" t="s">
        <v>635</v>
      </c>
      <c r="JTP37" s="29" t="s">
        <v>635</v>
      </c>
      <c r="JTQ37" s="29" t="s">
        <v>635</v>
      </c>
      <c r="JTR37" s="29" t="s">
        <v>635</v>
      </c>
      <c r="JTS37" s="29" t="s">
        <v>635</v>
      </c>
      <c r="JTT37" s="29" t="s">
        <v>635</v>
      </c>
      <c r="JTU37" s="29" t="s">
        <v>635</v>
      </c>
      <c r="JTV37" s="29" t="s">
        <v>635</v>
      </c>
      <c r="JTW37" s="29" t="s">
        <v>635</v>
      </c>
      <c r="JTX37" s="29" t="s">
        <v>635</v>
      </c>
      <c r="JTY37" s="29" t="s">
        <v>635</v>
      </c>
      <c r="JTZ37" s="29" t="s">
        <v>635</v>
      </c>
      <c r="JUA37" s="29" t="s">
        <v>635</v>
      </c>
      <c r="JUB37" s="29" t="s">
        <v>635</v>
      </c>
      <c r="JUC37" s="29" t="s">
        <v>635</v>
      </c>
      <c r="JUD37" s="29" t="s">
        <v>635</v>
      </c>
      <c r="JUE37" s="29" t="s">
        <v>635</v>
      </c>
      <c r="JUF37" s="29" t="s">
        <v>635</v>
      </c>
      <c r="JUG37" s="29" t="s">
        <v>635</v>
      </c>
      <c r="JUH37" s="29" t="s">
        <v>635</v>
      </c>
      <c r="JUI37" s="29" t="s">
        <v>635</v>
      </c>
      <c r="JUJ37" s="29" t="s">
        <v>635</v>
      </c>
      <c r="JUK37" s="29" t="s">
        <v>635</v>
      </c>
      <c r="JUL37" s="29" t="s">
        <v>635</v>
      </c>
      <c r="JUM37" s="29" t="s">
        <v>635</v>
      </c>
      <c r="JUN37" s="29" t="s">
        <v>635</v>
      </c>
      <c r="JUO37" s="29" t="s">
        <v>635</v>
      </c>
      <c r="JUP37" s="29" t="s">
        <v>635</v>
      </c>
      <c r="JUQ37" s="29" t="s">
        <v>635</v>
      </c>
      <c r="JUR37" s="29" t="s">
        <v>635</v>
      </c>
      <c r="JUS37" s="29" t="s">
        <v>635</v>
      </c>
      <c r="JUT37" s="29" t="s">
        <v>635</v>
      </c>
      <c r="JUU37" s="29" t="s">
        <v>635</v>
      </c>
      <c r="JUV37" s="29" t="s">
        <v>635</v>
      </c>
      <c r="JUW37" s="29" t="s">
        <v>635</v>
      </c>
      <c r="JUX37" s="29" t="s">
        <v>635</v>
      </c>
      <c r="JUY37" s="29" t="s">
        <v>635</v>
      </c>
      <c r="JUZ37" s="29" t="s">
        <v>635</v>
      </c>
      <c r="JVA37" s="29" t="s">
        <v>635</v>
      </c>
      <c r="JVB37" s="29" t="s">
        <v>635</v>
      </c>
      <c r="JVC37" s="29" t="s">
        <v>635</v>
      </c>
      <c r="JVD37" s="29" t="s">
        <v>635</v>
      </c>
      <c r="JVE37" s="29" t="s">
        <v>635</v>
      </c>
      <c r="JVF37" s="29" t="s">
        <v>635</v>
      </c>
      <c r="JVG37" s="29" t="s">
        <v>635</v>
      </c>
      <c r="JVH37" s="29" t="s">
        <v>635</v>
      </c>
      <c r="JVI37" s="29" t="s">
        <v>635</v>
      </c>
      <c r="JVJ37" s="29" t="s">
        <v>635</v>
      </c>
      <c r="JVK37" s="29" t="s">
        <v>635</v>
      </c>
      <c r="JVL37" s="29" t="s">
        <v>635</v>
      </c>
      <c r="JVM37" s="29" t="s">
        <v>635</v>
      </c>
      <c r="JVN37" s="29" t="s">
        <v>635</v>
      </c>
      <c r="JVO37" s="29" t="s">
        <v>635</v>
      </c>
      <c r="JVP37" s="29" t="s">
        <v>635</v>
      </c>
      <c r="JVQ37" s="29" t="s">
        <v>635</v>
      </c>
      <c r="JVR37" s="29" t="s">
        <v>635</v>
      </c>
      <c r="JVS37" s="29" t="s">
        <v>635</v>
      </c>
      <c r="JVT37" s="29" t="s">
        <v>635</v>
      </c>
      <c r="JVU37" s="29" t="s">
        <v>635</v>
      </c>
      <c r="JVV37" s="29" t="s">
        <v>635</v>
      </c>
      <c r="JVW37" s="29" t="s">
        <v>635</v>
      </c>
      <c r="JVX37" s="29" t="s">
        <v>635</v>
      </c>
      <c r="JVY37" s="29" t="s">
        <v>635</v>
      </c>
      <c r="JVZ37" s="29" t="s">
        <v>635</v>
      </c>
      <c r="JWA37" s="29" t="s">
        <v>635</v>
      </c>
      <c r="JWB37" s="29" t="s">
        <v>635</v>
      </c>
      <c r="JWC37" s="29" t="s">
        <v>635</v>
      </c>
      <c r="JWD37" s="29" t="s">
        <v>635</v>
      </c>
      <c r="JWE37" s="29" t="s">
        <v>635</v>
      </c>
      <c r="JWF37" s="29" t="s">
        <v>635</v>
      </c>
      <c r="JWG37" s="29" t="s">
        <v>635</v>
      </c>
      <c r="JWH37" s="29" t="s">
        <v>635</v>
      </c>
      <c r="JWI37" s="29" t="s">
        <v>635</v>
      </c>
      <c r="JWJ37" s="29" t="s">
        <v>635</v>
      </c>
      <c r="JWK37" s="29" t="s">
        <v>635</v>
      </c>
      <c r="JWL37" s="29" t="s">
        <v>635</v>
      </c>
      <c r="JWM37" s="29" t="s">
        <v>635</v>
      </c>
      <c r="JWN37" s="29" t="s">
        <v>635</v>
      </c>
      <c r="JWO37" s="29" t="s">
        <v>635</v>
      </c>
      <c r="JWP37" s="29" t="s">
        <v>635</v>
      </c>
      <c r="JWQ37" s="29" t="s">
        <v>635</v>
      </c>
      <c r="JWR37" s="29" t="s">
        <v>635</v>
      </c>
      <c r="JWS37" s="29" t="s">
        <v>635</v>
      </c>
      <c r="JWT37" s="29" t="s">
        <v>635</v>
      </c>
      <c r="JWU37" s="29" t="s">
        <v>635</v>
      </c>
      <c r="JWV37" s="29" t="s">
        <v>635</v>
      </c>
      <c r="JWW37" s="29" t="s">
        <v>635</v>
      </c>
      <c r="JWX37" s="29" t="s">
        <v>635</v>
      </c>
      <c r="JWY37" s="29" t="s">
        <v>635</v>
      </c>
      <c r="JWZ37" s="29" t="s">
        <v>635</v>
      </c>
      <c r="JXA37" s="29" t="s">
        <v>635</v>
      </c>
      <c r="JXB37" s="29" t="s">
        <v>635</v>
      </c>
      <c r="JXC37" s="29" t="s">
        <v>635</v>
      </c>
      <c r="JXD37" s="29" t="s">
        <v>635</v>
      </c>
      <c r="JXE37" s="29" t="s">
        <v>635</v>
      </c>
      <c r="JXF37" s="29" t="s">
        <v>635</v>
      </c>
      <c r="JXG37" s="29" t="s">
        <v>635</v>
      </c>
      <c r="JXH37" s="29" t="s">
        <v>635</v>
      </c>
      <c r="JXI37" s="29" t="s">
        <v>635</v>
      </c>
      <c r="JXJ37" s="29" t="s">
        <v>635</v>
      </c>
      <c r="JXK37" s="29" t="s">
        <v>635</v>
      </c>
      <c r="JXL37" s="29" t="s">
        <v>635</v>
      </c>
      <c r="JXM37" s="29" t="s">
        <v>635</v>
      </c>
      <c r="JXN37" s="29" t="s">
        <v>635</v>
      </c>
      <c r="JXO37" s="29" t="s">
        <v>635</v>
      </c>
      <c r="JXP37" s="29" t="s">
        <v>635</v>
      </c>
      <c r="JXQ37" s="29" t="s">
        <v>635</v>
      </c>
      <c r="JXR37" s="29" t="s">
        <v>635</v>
      </c>
      <c r="JXS37" s="29" t="s">
        <v>635</v>
      </c>
      <c r="JXT37" s="29" t="s">
        <v>635</v>
      </c>
      <c r="JXU37" s="29" t="s">
        <v>635</v>
      </c>
      <c r="JXV37" s="29" t="s">
        <v>635</v>
      </c>
      <c r="JXW37" s="29" t="s">
        <v>635</v>
      </c>
      <c r="JXX37" s="29" t="s">
        <v>635</v>
      </c>
      <c r="JXY37" s="29" t="s">
        <v>635</v>
      </c>
      <c r="JXZ37" s="29" t="s">
        <v>635</v>
      </c>
      <c r="JYA37" s="29" t="s">
        <v>635</v>
      </c>
      <c r="JYB37" s="29" t="s">
        <v>635</v>
      </c>
      <c r="JYC37" s="29" t="s">
        <v>635</v>
      </c>
      <c r="JYD37" s="29" t="s">
        <v>635</v>
      </c>
      <c r="JYE37" s="29" t="s">
        <v>635</v>
      </c>
      <c r="JYF37" s="29" t="s">
        <v>635</v>
      </c>
      <c r="JYG37" s="29" t="s">
        <v>635</v>
      </c>
      <c r="JYH37" s="29" t="s">
        <v>635</v>
      </c>
      <c r="JYI37" s="29" t="s">
        <v>635</v>
      </c>
      <c r="JYJ37" s="29" t="s">
        <v>635</v>
      </c>
      <c r="JYK37" s="29" t="s">
        <v>635</v>
      </c>
      <c r="JYL37" s="29" t="s">
        <v>635</v>
      </c>
      <c r="JYM37" s="29" t="s">
        <v>635</v>
      </c>
      <c r="JYN37" s="29" t="s">
        <v>635</v>
      </c>
      <c r="JYO37" s="29" t="s">
        <v>635</v>
      </c>
      <c r="JYP37" s="29" t="s">
        <v>635</v>
      </c>
      <c r="JYQ37" s="29" t="s">
        <v>635</v>
      </c>
      <c r="JYR37" s="29" t="s">
        <v>635</v>
      </c>
      <c r="JYS37" s="29" t="s">
        <v>635</v>
      </c>
      <c r="JYT37" s="29" t="s">
        <v>635</v>
      </c>
      <c r="JYU37" s="29" t="s">
        <v>635</v>
      </c>
      <c r="JYV37" s="29" t="s">
        <v>635</v>
      </c>
      <c r="JYW37" s="29" t="s">
        <v>635</v>
      </c>
      <c r="JYX37" s="29" t="s">
        <v>635</v>
      </c>
      <c r="JYY37" s="29" t="s">
        <v>635</v>
      </c>
      <c r="JYZ37" s="29" t="s">
        <v>635</v>
      </c>
      <c r="JZA37" s="29" t="s">
        <v>635</v>
      </c>
      <c r="JZB37" s="29" t="s">
        <v>635</v>
      </c>
      <c r="JZC37" s="29" t="s">
        <v>635</v>
      </c>
      <c r="JZD37" s="29" t="s">
        <v>635</v>
      </c>
      <c r="JZE37" s="29" t="s">
        <v>635</v>
      </c>
      <c r="JZF37" s="29" t="s">
        <v>635</v>
      </c>
      <c r="JZG37" s="29" t="s">
        <v>635</v>
      </c>
      <c r="JZH37" s="29" t="s">
        <v>635</v>
      </c>
      <c r="JZI37" s="29" t="s">
        <v>635</v>
      </c>
      <c r="JZJ37" s="29" t="s">
        <v>635</v>
      </c>
      <c r="JZK37" s="29" t="s">
        <v>635</v>
      </c>
      <c r="JZL37" s="29" t="s">
        <v>635</v>
      </c>
      <c r="JZM37" s="29" t="s">
        <v>635</v>
      </c>
      <c r="JZN37" s="29" t="s">
        <v>635</v>
      </c>
      <c r="JZO37" s="29" t="s">
        <v>635</v>
      </c>
      <c r="JZP37" s="29" t="s">
        <v>635</v>
      </c>
      <c r="JZQ37" s="29" t="s">
        <v>635</v>
      </c>
      <c r="JZR37" s="29" t="s">
        <v>635</v>
      </c>
      <c r="JZS37" s="29" t="s">
        <v>635</v>
      </c>
      <c r="JZT37" s="29" t="s">
        <v>635</v>
      </c>
      <c r="JZU37" s="29" t="s">
        <v>635</v>
      </c>
      <c r="JZV37" s="29" t="s">
        <v>635</v>
      </c>
      <c r="JZW37" s="29" t="s">
        <v>635</v>
      </c>
      <c r="JZX37" s="29" t="s">
        <v>635</v>
      </c>
      <c r="JZY37" s="29" t="s">
        <v>635</v>
      </c>
      <c r="JZZ37" s="29" t="s">
        <v>635</v>
      </c>
      <c r="KAA37" s="29" t="s">
        <v>635</v>
      </c>
      <c r="KAB37" s="29" t="s">
        <v>635</v>
      </c>
      <c r="KAC37" s="29" t="s">
        <v>635</v>
      </c>
      <c r="KAD37" s="29" t="s">
        <v>635</v>
      </c>
      <c r="KAE37" s="29" t="s">
        <v>635</v>
      </c>
      <c r="KAF37" s="29" t="s">
        <v>635</v>
      </c>
      <c r="KAG37" s="29" t="s">
        <v>635</v>
      </c>
      <c r="KAH37" s="29" t="s">
        <v>635</v>
      </c>
      <c r="KAI37" s="29" t="s">
        <v>635</v>
      </c>
      <c r="KAJ37" s="29" t="s">
        <v>635</v>
      </c>
      <c r="KAK37" s="29" t="s">
        <v>635</v>
      </c>
      <c r="KAL37" s="29" t="s">
        <v>635</v>
      </c>
      <c r="KAM37" s="29" t="s">
        <v>635</v>
      </c>
      <c r="KAN37" s="29" t="s">
        <v>635</v>
      </c>
      <c r="KAO37" s="29" t="s">
        <v>635</v>
      </c>
      <c r="KAP37" s="29" t="s">
        <v>635</v>
      </c>
      <c r="KAQ37" s="29" t="s">
        <v>635</v>
      </c>
      <c r="KAR37" s="29" t="s">
        <v>635</v>
      </c>
      <c r="KAS37" s="29" t="s">
        <v>635</v>
      </c>
      <c r="KAT37" s="29" t="s">
        <v>635</v>
      </c>
      <c r="KAU37" s="29" t="s">
        <v>635</v>
      </c>
      <c r="KAV37" s="29" t="s">
        <v>635</v>
      </c>
      <c r="KAW37" s="29" t="s">
        <v>635</v>
      </c>
      <c r="KAX37" s="29" t="s">
        <v>635</v>
      </c>
      <c r="KAY37" s="29" t="s">
        <v>635</v>
      </c>
      <c r="KAZ37" s="29" t="s">
        <v>635</v>
      </c>
      <c r="KBA37" s="29" t="s">
        <v>635</v>
      </c>
      <c r="KBB37" s="29" t="s">
        <v>635</v>
      </c>
      <c r="KBC37" s="29" t="s">
        <v>635</v>
      </c>
      <c r="KBD37" s="29" t="s">
        <v>635</v>
      </c>
      <c r="KBE37" s="29" t="s">
        <v>635</v>
      </c>
      <c r="KBF37" s="29" t="s">
        <v>635</v>
      </c>
      <c r="KBG37" s="29" t="s">
        <v>635</v>
      </c>
      <c r="KBH37" s="29" t="s">
        <v>635</v>
      </c>
      <c r="KBI37" s="29" t="s">
        <v>635</v>
      </c>
      <c r="KBJ37" s="29" t="s">
        <v>635</v>
      </c>
      <c r="KBK37" s="29" t="s">
        <v>635</v>
      </c>
      <c r="KBL37" s="29" t="s">
        <v>635</v>
      </c>
      <c r="KBM37" s="29" t="s">
        <v>635</v>
      </c>
      <c r="KBN37" s="29" t="s">
        <v>635</v>
      </c>
      <c r="KBO37" s="29" t="s">
        <v>635</v>
      </c>
      <c r="KBP37" s="29" t="s">
        <v>635</v>
      </c>
      <c r="KBQ37" s="29" t="s">
        <v>635</v>
      </c>
      <c r="KBR37" s="29" t="s">
        <v>635</v>
      </c>
      <c r="KBS37" s="29" t="s">
        <v>635</v>
      </c>
      <c r="KBT37" s="29" t="s">
        <v>635</v>
      </c>
      <c r="KBU37" s="29" t="s">
        <v>635</v>
      </c>
      <c r="KBV37" s="29" t="s">
        <v>635</v>
      </c>
      <c r="KBW37" s="29" t="s">
        <v>635</v>
      </c>
      <c r="KBX37" s="29" t="s">
        <v>635</v>
      </c>
      <c r="KBY37" s="29" t="s">
        <v>635</v>
      </c>
      <c r="KBZ37" s="29" t="s">
        <v>635</v>
      </c>
      <c r="KCA37" s="29" t="s">
        <v>635</v>
      </c>
      <c r="KCB37" s="29" t="s">
        <v>635</v>
      </c>
      <c r="KCC37" s="29" t="s">
        <v>635</v>
      </c>
      <c r="KCD37" s="29" t="s">
        <v>635</v>
      </c>
      <c r="KCE37" s="29" t="s">
        <v>635</v>
      </c>
      <c r="KCF37" s="29" t="s">
        <v>635</v>
      </c>
      <c r="KCG37" s="29" t="s">
        <v>635</v>
      </c>
      <c r="KCH37" s="29" t="s">
        <v>635</v>
      </c>
      <c r="KCI37" s="29" t="s">
        <v>635</v>
      </c>
      <c r="KCJ37" s="29" t="s">
        <v>635</v>
      </c>
      <c r="KCK37" s="29" t="s">
        <v>635</v>
      </c>
      <c r="KCL37" s="29" t="s">
        <v>635</v>
      </c>
      <c r="KCM37" s="29" t="s">
        <v>635</v>
      </c>
      <c r="KCN37" s="29" t="s">
        <v>635</v>
      </c>
      <c r="KCO37" s="29" t="s">
        <v>635</v>
      </c>
      <c r="KCP37" s="29" t="s">
        <v>635</v>
      </c>
      <c r="KCQ37" s="29" t="s">
        <v>635</v>
      </c>
      <c r="KCR37" s="29" t="s">
        <v>635</v>
      </c>
      <c r="KCS37" s="29" t="s">
        <v>635</v>
      </c>
      <c r="KCT37" s="29" t="s">
        <v>635</v>
      </c>
      <c r="KCU37" s="29" t="s">
        <v>635</v>
      </c>
      <c r="KCV37" s="29" t="s">
        <v>635</v>
      </c>
      <c r="KCW37" s="29" t="s">
        <v>635</v>
      </c>
      <c r="KCX37" s="29" t="s">
        <v>635</v>
      </c>
      <c r="KCY37" s="29" t="s">
        <v>635</v>
      </c>
      <c r="KCZ37" s="29" t="s">
        <v>635</v>
      </c>
      <c r="KDA37" s="29" t="s">
        <v>635</v>
      </c>
      <c r="KDB37" s="29" t="s">
        <v>635</v>
      </c>
      <c r="KDC37" s="29" t="s">
        <v>635</v>
      </c>
      <c r="KDD37" s="29" t="s">
        <v>635</v>
      </c>
      <c r="KDE37" s="29" t="s">
        <v>635</v>
      </c>
      <c r="KDF37" s="29" t="s">
        <v>635</v>
      </c>
      <c r="KDG37" s="29" t="s">
        <v>635</v>
      </c>
      <c r="KDH37" s="29" t="s">
        <v>635</v>
      </c>
      <c r="KDI37" s="29" t="s">
        <v>635</v>
      </c>
      <c r="KDJ37" s="29" t="s">
        <v>635</v>
      </c>
      <c r="KDK37" s="29" t="s">
        <v>635</v>
      </c>
      <c r="KDL37" s="29" t="s">
        <v>635</v>
      </c>
      <c r="KDM37" s="29" t="s">
        <v>635</v>
      </c>
      <c r="KDN37" s="29" t="s">
        <v>635</v>
      </c>
      <c r="KDO37" s="29" t="s">
        <v>635</v>
      </c>
      <c r="KDP37" s="29" t="s">
        <v>635</v>
      </c>
      <c r="KDQ37" s="29" t="s">
        <v>635</v>
      </c>
      <c r="KDR37" s="29" t="s">
        <v>635</v>
      </c>
      <c r="KDS37" s="29" t="s">
        <v>635</v>
      </c>
      <c r="KDT37" s="29" t="s">
        <v>635</v>
      </c>
      <c r="KDU37" s="29" t="s">
        <v>635</v>
      </c>
      <c r="KDV37" s="29" t="s">
        <v>635</v>
      </c>
      <c r="KDW37" s="29" t="s">
        <v>635</v>
      </c>
      <c r="KDX37" s="29" t="s">
        <v>635</v>
      </c>
      <c r="KDY37" s="29" t="s">
        <v>635</v>
      </c>
      <c r="KDZ37" s="29" t="s">
        <v>635</v>
      </c>
      <c r="KEA37" s="29" t="s">
        <v>635</v>
      </c>
      <c r="KEB37" s="29" t="s">
        <v>635</v>
      </c>
      <c r="KEC37" s="29" t="s">
        <v>635</v>
      </c>
      <c r="KED37" s="29" t="s">
        <v>635</v>
      </c>
      <c r="KEE37" s="29" t="s">
        <v>635</v>
      </c>
      <c r="KEF37" s="29" t="s">
        <v>635</v>
      </c>
      <c r="KEG37" s="29" t="s">
        <v>635</v>
      </c>
      <c r="KEH37" s="29" t="s">
        <v>635</v>
      </c>
      <c r="KEI37" s="29" t="s">
        <v>635</v>
      </c>
      <c r="KEJ37" s="29" t="s">
        <v>635</v>
      </c>
      <c r="KEK37" s="29" t="s">
        <v>635</v>
      </c>
      <c r="KEL37" s="29" t="s">
        <v>635</v>
      </c>
      <c r="KEM37" s="29" t="s">
        <v>635</v>
      </c>
      <c r="KEN37" s="29" t="s">
        <v>635</v>
      </c>
      <c r="KEO37" s="29" t="s">
        <v>635</v>
      </c>
      <c r="KEP37" s="29" t="s">
        <v>635</v>
      </c>
      <c r="KEQ37" s="29" t="s">
        <v>635</v>
      </c>
      <c r="KER37" s="29" t="s">
        <v>635</v>
      </c>
      <c r="KES37" s="29" t="s">
        <v>635</v>
      </c>
      <c r="KET37" s="29" t="s">
        <v>635</v>
      </c>
      <c r="KEU37" s="29" t="s">
        <v>635</v>
      </c>
      <c r="KEV37" s="29" t="s">
        <v>635</v>
      </c>
      <c r="KEW37" s="29" t="s">
        <v>635</v>
      </c>
      <c r="KEX37" s="29" t="s">
        <v>635</v>
      </c>
      <c r="KEY37" s="29" t="s">
        <v>635</v>
      </c>
      <c r="KEZ37" s="29" t="s">
        <v>635</v>
      </c>
      <c r="KFA37" s="29" t="s">
        <v>635</v>
      </c>
      <c r="KFB37" s="29" t="s">
        <v>635</v>
      </c>
      <c r="KFC37" s="29" t="s">
        <v>635</v>
      </c>
      <c r="KFD37" s="29" t="s">
        <v>635</v>
      </c>
      <c r="KFE37" s="29" t="s">
        <v>635</v>
      </c>
      <c r="KFF37" s="29" t="s">
        <v>635</v>
      </c>
      <c r="KFG37" s="29" t="s">
        <v>635</v>
      </c>
      <c r="KFH37" s="29" t="s">
        <v>635</v>
      </c>
      <c r="KFI37" s="29" t="s">
        <v>635</v>
      </c>
      <c r="KFJ37" s="29" t="s">
        <v>635</v>
      </c>
      <c r="KFK37" s="29" t="s">
        <v>635</v>
      </c>
      <c r="KFL37" s="29" t="s">
        <v>635</v>
      </c>
      <c r="KFM37" s="29" t="s">
        <v>635</v>
      </c>
      <c r="KFN37" s="29" t="s">
        <v>635</v>
      </c>
      <c r="KFO37" s="29" t="s">
        <v>635</v>
      </c>
      <c r="KFP37" s="29" t="s">
        <v>635</v>
      </c>
      <c r="KFQ37" s="29" t="s">
        <v>635</v>
      </c>
      <c r="KFR37" s="29" t="s">
        <v>635</v>
      </c>
      <c r="KFS37" s="29" t="s">
        <v>635</v>
      </c>
      <c r="KFT37" s="29" t="s">
        <v>635</v>
      </c>
      <c r="KFU37" s="29" t="s">
        <v>635</v>
      </c>
      <c r="KFV37" s="29" t="s">
        <v>635</v>
      </c>
      <c r="KFW37" s="29" t="s">
        <v>635</v>
      </c>
      <c r="KFX37" s="29" t="s">
        <v>635</v>
      </c>
      <c r="KFY37" s="29" t="s">
        <v>635</v>
      </c>
      <c r="KFZ37" s="29" t="s">
        <v>635</v>
      </c>
      <c r="KGA37" s="29" t="s">
        <v>635</v>
      </c>
      <c r="KGB37" s="29" t="s">
        <v>635</v>
      </c>
      <c r="KGC37" s="29" t="s">
        <v>635</v>
      </c>
      <c r="KGD37" s="29" t="s">
        <v>635</v>
      </c>
      <c r="KGE37" s="29" t="s">
        <v>635</v>
      </c>
      <c r="KGF37" s="29" t="s">
        <v>635</v>
      </c>
      <c r="KGG37" s="29" t="s">
        <v>635</v>
      </c>
      <c r="KGH37" s="29" t="s">
        <v>635</v>
      </c>
      <c r="KGI37" s="29" t="s">
        <v>635</v>
      </c>
      <c r="KGJ37" s="29" t="s">
        <v>635</v>
      </c>
      <c r="KGK37" s="29" t="s">
        <v>635</v>
      </c>
      <c r="KGL37" s="29" t="s">
        <v>635</v>
      </c>
      <c r="KGM37" s="29" t="s">
        <v>635</v>
      </c>
      <c r="KGN37" s="29" t="s">
        <v>635</v>
      </c>
      <c r="KGO37" s="29" t="s">
        <v>635</v>
      </c>
      <c r="KGP37" s="29" t="s">
        <v>635</v>
      </c>
      <c r="KGQ37" s="29" t="s">
        <v>635</v>
      </c>
      <c r="KGR37" s="29" t="s">
        <v>635</v>
      </c>
      <c r="KGS37" s="29" t="s">
        <v>635</v>
      </c>
      <c r="KGT37" s="29" t="s">
        <v>635</v>
      </c>
      <c r="KGU37" s="29" t="s">
        <v>635</v>
      </c>
      <c r="KGV37" s="29" t="s">
        <v>635</v>
      </c>
      <c r="KGW37" s="29" t="s">
        <v>635</v>
      </c>
      <c r="KGX37" s="29" t="s">
        <v>635</v>
      </c>
      <c r="KGY37" s="29" t="s">
        <v>635</v>
      </c>
      <c r="KGZ37" s="29" t="s">
        <v>635</v>
      </c>
      <c r="KHA37" s="29" t="s">
        <v>635</v>
      </c>
      <c r="KHB37" s="29" t="s">
        <v>635</v>
      </c>
      <c r="KHC37" s="29" t="s">
        <v>635</v>
      </c>
      <c r="KHD37" s="29" t="s">
        <v>635</v>
      </c>
      <c r="KHE37" s="29" t="s">
        <v>635</v>
      </c>
      <c r="KHF37" s="29" t="s">
        <v>635</v>
      </c>
      <c r="KHG37" s="29" t="s">
        <v>635</v>
      </c>
      <c r="KHH37" s="29" t="s">
        <v>635</v>
      </c>
      <c r="KHI37" s="29" t="s">
        <v>635</v>
      </c>
      <c r="KHJ37" s="29" t="s">
        <v>635</v>
      </c>
      <c r="KHK37" s="29" t="s">
        <v>635</v>
      </c>
      <c r="KHL37" s="29" t="s">
        <v>635</v>
      </c>
      <c r="KHM37" s="29" t="s">
        <v>635</v>
      </c>
      <c r="KHN37" s="29" t="s">
        <v>635</v>
      </c>
      <c r="KHO37" s="29" t="s">
        <v>635</v>
      </c>
      <c r="KHP37" s="29" t="s">
        <v>635</v>
      </c>
      <c r="KHQ37" s="29" t="s">
        <v>635</v>
      </c>
      <c r="KHR37" s="29" t="s">
        <v>635</v>
      </c>
      <c r="KHS37" s="29" t="s">
        <v>635</v>
      </c>
      <c r="KHT37" s="29" t="s">
        <v>635</v>
      </c>
      <c r="KHU37" s="29" t="s">
        <v>635</v>
      </c>
      <c r="KHV37" s="29" t="s">
        <v>635</v>
      </c>
      <c r="KHW37" s="29" t="s">
        <v>635</v>
      </c>
      <c r="KHX37" s="29" t="s">
        <v>635</v>
      </c>
      <c r="KHY37" s="29" t="s">
        <v>635</v>
      </c>
      <c r="KHZ37" s="29" t="s">
        <v>635</v>
      </c>
      <c r="KIA37" s="29" t="s">
        <v>635</v>
      </c>
      <c r="KIB37" s="29" t="s">
        <v>635</v>
      </c>
      <c r="KIC37" s="29" t="s">
        <v>635</v>
      </c>
      <c r="KID37" s="29" t="s">
        <v>635</v>
      </c>
      <c r="KIE37" s="29" t="s">
        <v>635</v>
      </c>
      <c r="KIF37" s="29" t="s">
        <v>635</v>
      </c>
      <c r="KIG37" s="29" t="s">
        <v>635</v>
      </c>
      <c r="KIH37" s="29" t="s">
        <v>635</v>
      </c>
      <c r="KII37" s="29" t="s">
        <v>635</v>
      </c>
      <c r="KIJ37" s="29" t="s">
        <v>635</v>
      </c>
      <c r="KIK37" s="29" t="s">
        <v>635</v>
      </c>
      <c r="KIL37" s="29" t="s">
        <v>635</v>
      </c>
      <c r="KIM37" s="29" t="s">
        <v>635</v>
      </c>
      <c r="KIN37" s="29" t="s">
        <v>635</v>
      </c>
      <c r="KIO37" s="29" t="s">
        <v>635</v>
      </c>
      <c r="KIP37" s="29" t="s">
        <v>635</v>
      </c>
      <c r="KIQ37" s="29" t="s">
        <v>635</v>
      </c>
      <c r="KIR37" s="29" t="s">
        <v>635</v>
      </c>
      <c r="KIS37" s="29" t="s">
        <v>635</v>
      </c>
      <c r="KIT37" s="29" t="s">
        <v>635</v>
      </c>
      <c r="KIU37" s="29" t="s">
        <v>635</v>
      </c>
      <c r="KIV37" s="29" t="s">
        <v>635</v>
      </c>
      <c r="KIW37" s="29" t="s">
        <v>635</v>
      </c>
      <c r="KIX37" s="29" t="s">
        <v>635</v>
      </c>
      <c r="KIY37" s="29" t="s">
        <v>635</v>
      </c>
      <c r="KIZ37" s="29" t="s">
        <v>635</v>
      </c>
      <c r="KJA37" s="29" t="s">
        <v>635</v>
      </c>
      <c r="KJB37" s="29" t="s">
        <v>635</v>
      </c>
      <c r="KJC37" s="29" t="s">
        <v>635</v>
      </c>
      <c r="KJD37" s="29" t="s">
        <v>635</v>
      </c>
      <c r="KJE37" s="29" t="s">
        <v>635</v>
      </c>
      <c r="KJF37" s="29" t="s">
        <v>635</v>
      </c>
      <c r="KJG37" s="29" t="s">
        <v>635</v>
      </c>
      <c r="KJH37" s="29" t="s">
        <v>635</v>
      </c>
      <c r="KJI37" s="29" t="s">
        <v>635</v>
      </c>
      <c r="KJJ37" s="29" t="s">
        <v>635</v>
      </c>
      <c r="KJK37" s="29" t="s">
        <v>635</v>
      </c>
      <c r="KJL37" s="29" t="s">
        <v>635</v>
      </c>
      <c r="KJM37" s="29" t="s">
        <v>635</v>
      </c>
      <c r="KJN37" s="29" t="s">
        <v>635</v>
      </c>
      <c r="KJO37" s="29" t="s">
        <v>635</v>
      </c>
      <c r="KJP37" s="29" t="s">
        <v>635</v>
      </c>
      <c r="KJQ37" s="29" t="s">
        <v>635</v>
      </c>
      <c r="KJR37" s="29" t="s">
        <v>635</v>
      </c>
      <c r="KJS37" s="29" t="s">
        <v>635</v>
      </c>
      <c r="KJT37" s="29" t="s">
        <v>635</v>
      </c>
      <c r="KJU37" s="29" t="s">
        <v>635</v>
      </c>
      <c r="KJV37" s="29" t="s">
        <v>635</v>
      </c>
      <c r="KJW37" s="29" t="s">
        <v>635</v>
      </c>
      <c r="KJX37" s="29" t="s">
        <v>635</v>
      </c>
      <c r="KJY37" s="29" t="s">
        <v>635</v>
      </c>
      <c r="KJZ37" s="29" t="s">
        <v>635</v>
      </c>
      <c r="KKA37" s="29" t="s">
        <v>635</v>
      </c>
      <c r="KKB37" s="29" t="s">
        <v>635</v>
      </c>
      <c r="KKC37" s="29" t="s">
        <v>635</v>
      </c>
      <c r="KKD37" s="29" t="s">
        <v>635</v>
      </c>
      <c r="KKE37" s="29" t="s">
        <v>635</v>
      </c>
      <c r="KKF37" s="29" t="s">
        <v>635</v>
      </c>
      <c r="KKG37" s="29" t="s">
        <v>635</v>
      </c>
      <c r="KKH37" s="29" t="s">
        <v>635</v>
      </c>
      <c r="KKI37" s="29" t="s">
        <v>635</v>
      </c>
      <c r="KKJ37" s="29" t="s">
        <v>635</v>
      </c>
      <c r="KKK37" s="29" t="s">
        <v>635</v>
      </c>
      <c r="KKL37" s="29" t="s">
        <v>635</v>
      </c>
      <c r="KKM37" s="29" t="s">
        <v>635</v>
      </c>
      <c r="KKN37" s="29" t="s">
        <v>635</v>
      </c>
      <c r="KKO37" s="29" t="s">
        <v>635</v>
      </c>
      <c r="KKP37" s="29" t="s">
        <v>635</v>
      </c>
      <c r="KKQ37" s="29" t="s">
        <v>635</v>
      </c>
      <c r="KKR37" s="29" t="s">
        <v>635</v>
      </c>
      <c r="KKS37" s="29" t="s">
        <v>635</v>
      </c>
      <c r="KKT37" s="29" t="s">
        <v>635</v>
      </c>
      <c r="KKU37" s="29" t="s">
        <v>635</v>
      </c>
      <c r="KKV37" s="29" t="s">
        <v>635</v>
      </c>
      <c r="KKW37" s="29" t="s">
        <v>635</v>
      </c>
      <c r="KKX37" s="29" t="s">
        <v>635</v>
      </c>
      <c r="KKY37" s="29" t="s">
        <v>635</v>
      </c>
      <c r="KKZ37" s="29" t="s">
        <v>635</v>
      </c>
      <c r="KLA37" s="29" t="s">
        <v>635</v>
      </c>
      <c r="KLB37" s="29" t="s">
        <v>635</v>
      </c>
      <c r="KLC37" s="29" t="s">
        <v>635</v>
      </c>
      <c r="KLD37" s="29" t="s">
        <v>635</v>
      </c>
      <c r="KLE37" s="29" t="s">
        <v>635</v>
      </c>
      <c r="KLF37" s="29" t="s">
        <v>635</v>
      </c>
      <c r="KLG37" s="29" t="s">
        <v>635</v>
      </c>
      <c r="KLH37" s="29" t="s">
        <v>635</v>
      </c>
      <c r="KLI37" s="29" t="s">
        <v>635</v>
      </c>
      <c r="KLJ37" s="29" t="s">
        <v>635</v>
      </c>
      <c r="KLK37" s="29" t="s">
        <v>635</v>
      </c>
      <c r="KLL37" s="29" t="s">
        <v>635</v>
      </c>
      <c r="KLM37" s="29" t="s">
        <v>635</v>
      </c>
      <c r="KLN37" s="29" t="s">
        <v>635</v>
      </c>
      <c r="KLO37" s="29" t="s">
        <v>635</v>
      </c>
      <c r="KLP37" s="29" t="s">
        <v>635</v>
      </c>
      <c r="KLQ37" s="29" t="s">
        <v>635</v>
      </c>
      <c r="KLR37" s="29" t="s">
        <v>635</v>
      </c>
      <c r="KLS37" s="29" t="s">
        <v>635</v>
      </c>
      <c r="KLT37" s="29" t="s">
        <v>635</v>
      </c>
      <c r="KLU37" s="29" t="s">
        <v>635</v>
      </c>
      <c r="KLV37" s="29" t="s">
        <v>635</v>
      </c>
      <c r="KLW37" s="29" t="s">
        <v>635</v>
      </c>
      <c r="KLX37" s="29" t="s">
        <v>635</v>
      </c>
      <c r="KLY37" s="29" t="s">
        <v>635</v>
      </c>
      <c r="KLZ37" s="29" t="s">
        <v>635</v>
      </c>
      <c r="KMA37" s="29" t="s">
        <v>635</v>
      </c>
      <c r="KMB37" s="29" t="s">
        <v>635</v>
      </c>
      <c r="KMC37" s="29" t="s">
        <v>635</v>
      </c>
      <c r="KMD37" s="29" t="s">
        <v>635</v>
      </c>
      <c r="KME37" s="29" t="s">
        <v>635</v>
      </c>
      <c r="KMF37" s="29" t="s">
        <v>635</v>
      </c>
      <c r="KMG37" s="29" t="s">
        <v>635</v>
      </c>
      <c r="KMH37" s="29" t="s">
        <v>635</v>
      </c>
      <c r="KMI37" s="29" t="s">
        <v>635</v>
      </c>
      <c r="KMJ37" s="29" t="s">
        <v>635</v>
      </c>
      <c r="KMK37" s="29" t="s">
        <v>635</v>
      </c>
      <c r="KML37" s="29" t="s">
        <v>635</v>
      </c>
      <c r="KMM37" s="29" t="s">
        <v>635</v>
      </c>
      <c r="KMN37" s="29" t="s">
        <v>635</v>
      </c>
      <c r="KMO37" s="29" t="s">
        <v>635</v>
      </c>
      <c r="KMP37" s="29" t="s">
        <v>635</v>
      </c>
      <c r="KMQ37" s="29" t="s">
        <v>635</v>
      </c>
      <c r="KMR37" s="29" t="s">
        <v>635</v>
      </c>
      <c r="KMS37" s="29" t="s">
        <v>635</v>
      </c>
      <c r="KMT37" s="29" t="s">
        <v>635</v>
      </c>
      <c r="KMU37" s="29" t="s">
        <v>635</v>
      </c>
      <c r="KMV37" s="29" t="s">
        <v>635</v>
      </c>
      <c r="KMW37" s="29" t="s">
        <v>635</v>
      </c>
      <c r="KMX37" s="29" t="s">
        <v>635</v>
      </c>
      <c r="KMY37" s="29" t="s">
        <v>635</v>
      </c>
      <c r="KMZ37" s="29" t="s">
        <v>635</v>
      </c>
      <c r="KNA37" s="29" t="s">
        <v>635</v>
      </c>
      <c r="KNB37" s="29" t="s">
        <v>635</v>
      </c>
      <c r="KNC37" s="29" t="s">
        <v>635</v>
      </c>
      <c r="KND37" s="29" t="s">
        <v>635</v>
      </c>
      <c r="KNE37" s="29" t="s">
        <v>635</v>
      </c>
      <c r="KNF37" s="29" t="s">
        <v>635</v>
      </c>
      <c r="KNG37" s="29" t="s">
        <v>635</v>
      </c>
      <c r="KNH37" s="29" t="s">
        <v>635</v>
      </c>
      <c r="KNI37" s="29" t="s">
        <v>635</v>
      </c>
      <c r="KNJ37" s="29" t="s">
        <v>635</v>
      </c>
      <c r="KNK37" s="29" t="s">
        <v>635</v>
      </c>
      <c r="KNL37" s="29" t="s">
        <v>635</v>
      </c>
      <c r="KNM37" s="29" t="s">
        <v>635</v>
      </c>
      <c r="KNN37" s="29" t="s">
        <v>635</v>
      </c>
      <c r="KNO37" s="29" t="s">
        <v>635</v>
      </c>
      <c r="KNP37" s="29" t="s">
        <v>635</v>
      </c>
      <c r="KNQ37" s="29" t="s">
        <v>635</v>
      </c>
      <c r="KNR37" s="29" t="s">
        <v>635</v>
      </c>
      <c r="KNS37" s="29" t="s">
        <v>635</v>
      </c>
      <c r="KNT37" s="29" t="s">
        <v>635</v>
      </c>
      <c r="KNU37" s="29" t="s">
        <v>635</v>
      </c>
      <c r="KNV37" s="29" t="s">
        <v>635</v>
      </c>
      <c r="KNW37" s="29" t="s">
        <v>635</v>
      </c>
      <c r="KNX37" s="29" t="s">
        <v>635</v>
      </c>
      <c r="KNY37" s="29" t="s">
        <v>635</v>
      </c>
      <c r="KNZ37" s="29" t="s">
        <v>635</v>
      </c>
      <c r="KOA37" s="29" t="s">
        <v>635</v>
      </c>
      <c r="KOB37" s="29" t="s">
        <v>635</v>
      </c>
      <c r="KOC37" s="29" t="s">
        <v>635</v>
      </c>
      <c r="KOD37" s="29" t="s">
        <v>635</v>
      </c>
      <c r="KOE37" s="29" t="s">
        <v>635</v>
      </c>
      <c r="KOF37" s="29" t="s">
        <v>635</v>
      </c>
      <c r="KOG37" s="29" t="s">
        <v>635</v>
      </c>
      <c r="KOH37" s="29" t="s">
        <v>635</v>
      </c>
      <c r="KOI37" s="29" t="s">
        <v>635</v>
      </c>
      <c r="KOJ37" s="29" t="s">
        <v>635</v>
      </c>
      <c r="KOK37" s="29" t="s">
        <v>635</v>
      </c>
      <c r="KOL37" s="29" t="s">
        <v>635</v>
      </c>
      <c r="KOM37" s="29" t="s">
        <v>635</v>
      </c>
      <c r="KON37" s="29" t="s">
        <v>635</v>
      </c>
      <c r="KOO37" s="29" t="s">
        <v>635</v>
      </c>
      <c r="KOP37" s="29" t="s">
        <v>635</v>
      </c>
      <c r="KOQ37" s="29" t="s">
        <v>635</v>
      </c>
      <c r="KOR37" s="29" t="s">
        <v>635</v>
      </c>
      <c r="KOS37" s="29" t="s">
        <v>635</v>
      </c>
      <c r="KOT37" s="29" t="s">
        <v>635</v>
      </c>
      <c r="KOU37" s="29" t="s">
        <v>635</v>
      </c>
      <c r="KOV37" s="29" t="s">
        <v>635</v>
      </c>
      <c r="KOW37" s="29" t="s">
        <v>635</v>
      </c>
      <c r="KOX37" s="29" t="s">
        <v>635</v>
      </c>
      <c r="KOY37" s="29" t="s">
        <v>635</v>
      </c>
      <c r="KOZ37" s="29" t="s">
        <v>635</v>
      </c>
      <c r="KPA37" s="29" t="s">
        <v>635</v>
      </c>
      <c r="KPB37" s="29" t="s">
        <v>635</v>
      </c>
      <c r="KPC37" s="29" t="s">
        <v>635</v>
      </c>
      <c r="KPD37" s="29" t="s">
        <v>635</v>
      </c>
      <c r="KPE37" s="29" t="s">
        <v>635</v>
      </c>
      <c r="KPF37" s="29" t="s">
        <v>635</v>
      </c>
      <c r="KPG37" s="29" t="s">
        <v>635</v>
      </c>
      <c r="KPH37" s="29" t="s">
        <v>635</v>
      </c>
      <c r="KPI37" s="29" t="s">
        <v>635</v>
      </c>
      <c r="KPJ37" s="29" t="s">
        <v>635</v>
      </c>
      <c r="KPK37" s="29" t="s">
        <v>635</v>
      </c>
      <c r="KPL37" s="29" t="s">
        <v>635</v>
      </c>
      <c r="KPM37" s="29" t="s">
        <v>635</v>
      </c>
      <c r="KPN37" s="29" t="s">
        <v>635</v>
      </c>
      <c r="KPO37" s="29" t="s">
        <v>635</v>
      </c>
      <c r="KPP37" s="29" t="s">
        <v>635</v>
      </c>
      <c r="KPQ37" s="29" t="s">
        <v>635</v>
      </c>
      <c r="KPR37" s="29" t="s">
        <v>635</v>
      </c>
      <c r="KPS37" s="29" t="s">
        <v>635</v>
      </c>
      <c r="KPT37" s="29" t="s">
        <v>635</v>
      </c>
      <c r="KPU37" s="29" t="s">
        <v>635</v>
      </c>
      <c r="KPV37" s="29" t="s">
        <v>635</v>
      </c>
      <c r="KPW37" s="29" t="s">
        <v>635</v>
      </c>
      <c r="KPX37" s="29" t="s">
        <v>635</v>
      </c>
      <c r="KPY37" s="29" t="s">
        <v>635</v>
      </c>
      <c r="KPZ37" s="29" t="s">
        <v>635</v>
      </c>
      <c r="KQA37" s="29" t="s">
        <v>635</v>
      </c>
      <c r="KQB37" s="29" t="s">
        <v>635</v>
      </c>
      <c r="KQC37" s="29" t="s">
        <v>635</v>
      </c>
      <c r="KQD37" s="29" t="s">
        <v>635</v>
      </c>
      <c r="KQE37" s="29" t="s">
        <v>635</v>
      </c>
      <c r="KQF37" s="29" t="s">
        <v>635</v>
      </c>
      <c r="KQG37" s="29" t="s">
        <v>635</v>
      </c>
      <c r="KQH37" s="29" t="s">
        <v>635</v>
      </c>
      <c r="KQI37" s="29" t="s">
        <v>635</v>
      </c>
      <c r="KQJ37" s="29" t="s">
        <v>635</v>
      </c>
      <c r="KQK37" s="29" t="s">
        <v>635</v>
      </c>
      <c r="KQL37" s="29" t="s">
        <v>635</v>
      </c>
      <c r="KQM37" s="29" t="s">
        <v>635</v>
      </c>
      <c r="KQN37" s="29" t="s">
        <v>635</v>
      </c>
      <c r="KQO37" s="29" t="s">
        <v>635</v>
      </c>
      <c r="KQP37" s="29" t="s">
        <v>635</v>
      </c>
      <c r="KQQ37" s="29" t="s">
        <v>635</v>
      </c>
      <c r="KQR37" s="29" t="s">
        <v>635</v>
      </c>
      <c r="KQS37" s="29" t="s">
        <v>635</v>
      </c>
      <c r="KQT37" s="29" t="s">
        <v>635</v>
      </c>
      <c r="KQU37" s="29" t="s">
        <v>635</v>
      </c>
      <c r="KQV37" s="29" t="s">
        <v>635</v>
      </c>
      <c r="KQW37" s="29" t="s">
        <v>635</v>
      </c>
      <c r="KQX37" s="29" t="s">
        <v>635</v>
      </c>
      <c r="KQY37" s="29" t="s">
        <v>635</v>
      </c>
      <c r="KQZ37" s="29" t="s">
        <v>635</v>
      </c>
      <c r="KRA37" s="29" t="s">
        <v>635</v>
      </c>
      <c r="KRB37" s="29" t="s">
        <v>635</v>
      </c>
      <c r="KRC37" s="29" t="s">
        <v>635</v>
      </c>
      <c r="KRD37" s="29" t="s">
        <v>635</v>
      </c>
      <c r="KRE37" s="29" t="s">
        <v>635</v>
      </c>
      <c r="KRF37" s="29" t="s">
        <v>635</v>
      </c>
      <c r="KRG37" s="29" t="s">
        <v>635</v>
      </c>
      <c r="KRH37" s="29" t="s">
        <v>635</v>
      </c>
      <c r="KRI37" s="29" t="s">
        <v>635</v>
      </c>
      <c r="KRJ37" s="29" t="s">
        <v>635</v>
      </c>
      <c r="KRK37" s="29" t="s">
        <v>635</v>
      </c>
      <c r="KRL37" s="29" t="s">
        <v>635</v>
      </c>
      <c r="KRM37" s="29" t="s">
        <v>635</v>
      </c>
      <c r="KRN37" s="29" t="s">
        <v>635</v>
      </c>
      <c r="KRO37" s="29" t="s">
        <v>635</v>
      </c>
      <c r="KRP37" s="29" t="s">
        <v>635</v>
      </c>
      <c r="KRQ37" s="29" t="s">
        <v>635</v>
      </c>
      <c r="KRR37" s="29" t="s">
        <v>635</v>
      </c>
      <c r="KRS37" s="29" t="s">
        <v>635</v>
      </c>
      <c r="KRT37" s="29" t="s">
        <v>635</v>
      </c>
      <c r="KRU37" s="29" t="s">
        <v>635</v>
      </c>
      <c r="KRV37" s="29" t="s">
        <v>635</v>
      </c>
      <c r="KRW37" s="29" t="s">
        <v>635</v>
      </c>
      <c r="KRX37" s="29" t="s">
        <v>635</v>
      </c>
      <c r="KRY37" s="29" t="s">
        <v>635</v>
      </c>
      <c r="KRZ37" s="29" t="s">
        <v>635</v>
      </c>
      <c r="KSA37" s="29" t="s">
        <v>635</v>
      </c>
      <c r="KSB37" s="29" t="s">
        <v>635</v>
      </c>
      <c r="KSC37" s="29" t="s">
        <v>635</v>
      </c>
      <c r="KSD37" s="29" t="s">
        <v>635</v>
      </c>
      <c r="KSE37" s="29" t="s">
        <v>635</v>
      </c>
      <c r="KSF37" s="29" t="s">
        <v>635</v>
      </c>
      <c r="KSG37" s="29" t="s">
        <v>635</v>
      </c>
      <c r="KSH37" s="29" t="s">
        <v>635</v>
      </c>
      <c r="KSI37" s="29" t="s">
        <v>635</v>
      </c>
      <c r="KSJ37" s="29" t="s">
        <v>635</v>
      </c>
      <c r="KSK37" s="29" t="s">
        <v>635</v>
      </c>
      <c r="KSL37" s="29" t="s">
        <v>635</v>
      </c>
      <c r="KSM37" s="29" t="s">
        <v>635</v>
      </c>
      <c r="KSN37" s="29" t="s">
        <v>635</v>
      </c>
      <c r="KSO37" s="29" t="s">
        <v>635</v>
      </c>
      <c r="KSP37" s="29" t="s">
        <v>635</v>
      </c>
      <c r="KSQ37" s="29" t="s">
        <v>635</v>
      </c>
      <c r="KSR37" s="29" t="s">
        <v>635</v>
      </c>
      <c r="KSS37" s="29" t="s">
        <v>635</v>
      </c>
      <c r="KST37" s="29" t="s">
        <v>635</v>
      </c>
      <c r="KSU37" s="29" t="s">
        <v>635</v>
      </c>
      <c r="KSV37" s="29" t="s">
        <v>635</v>
      </c>
      <c r="KSW37" s="29" t="s">
        <v>635</v>
      </c>
      <c r="KSX37" s="29" t="s">
        <v>635</v>
      </c>
      <c r="KSY37" s="29" t="s">
        <v>635</v>
      </c>
      <c r="KSZ37" s="29" t="s">
        <v>635</v>
      </c>
      <c r="KTA37" s="29" t="s">
        <v>635</v>
      </c>
      <c r="KTB37" s="29" t="s">
        <v>635</v>
      </c>
      <c r="KTC37" s="29" t="s">
        <v>635</v>
      </c>
      <c r="KTD37" s="29" t="s">
        <v>635</v>
      </c>
      <c r="KTE37" s="29" t="s">
        <v>635</v>
      </c>
      <c r="KTF37" s="29" t="s">
        <v>635</v>
      </c>
      <c r="KTG37" s="29" t="s">
        <v>635</v>
      </c>
      <c r="KTH37" s="29" t="s">
        <v>635</v>
      </c>
      <c r="KTI37" s="29" t="s">
        <v>635</v>
      </c>
      <c r="KTJ37" s="29" t="s">
        <v>635</v>
      </c>
      <c r="KTK37" s="29" t="s">
        <v>635</v>
      </c>
      <c r="KTL37" s="29" t="s">
        <v>635</v>
      </c>
      <c r="KTM37" s="29" t="s">
        <v>635</v>
      </c>
      <c r="KTN37" s="29" t="s">
        <v>635</v>
      </c>
      <c r="KTO37" s="29" t="s">
        <v>635</v>
      </c>
      <c r="KTP37" s="29" t="s">
        <v>635</v>
      </c>
      <c r="KTQ37" s="29" t="s">
        <v>635</v>
      </c>
      <c r="KTR37" s="29" t="s">
        <v>635</v>
      </c>
      <c r="KTS37" s="29" t="s">
        <v>635</v>
      </c>
      <c r="KTT37" s="29" t="s">
        <v>635</v>
      </c>
      <c r="KTU37" s="29" t="s">
        <v>635</v>
      </c>
      <c r="KTV37" s="29" t="s">
        <v>635</v>
      </c>
      <c r="KTW37" s="29" t="s">
        <v>635</v>
      </c>
      <c r="KTX37" s="29" t="s">
        <v>635</v>
      </c>
      <c r="KTY37" s="29" t="s">
        <v>635</v>
      </c>
      <c r="KTZ37" s="29" t="s">
        <v>635</v>
      </c>
      <c r="KUA37" s="29" t="s">
        <v>635</v>
      </c>
      <c r="KUB37" s="29" t="s">
        <v>635</v>
      </c>
      <c r="KUC37" s="29" t="s">
        <v>635</v>
      </c>
      <c r="KUD37" s="29" t="s">
        <v>635</v>
      </c>
      <c r="KUE37" s="29" t="s">
        <v>635</v>
      </c>
      <c r="KUF37" s="29" t="s">
        <v>635</v>
      </c>
      <c r="KUG37" s="29" t="s">
        <v>635</v>
      </c>
      <c r="KUH37" s="29" t="s">
        <v>635</v>
      </c>
      <c r="KUI37" s="29" t="s">
        <v>635</v>
      </c>
      <c r="KUJ37" s="29" t="s">
        <v>635</v>
      </c>
      <c r="KUK37" s="29" t="s">
        <v>635</v>
      </c>
      <c r="KUL37" s="29" t="s">
        <v>635</v>
      </c>
      <c r="KUM37" s="29" t="s">
        <v>635</v>
      </c>
      <c r="KUN37" s="29" t="s">
        <v>635</v>
      </c>
      <c r="KUO37" s="29" t="s">
        <v>635</v>
      </c>
      <c r="KUP37" s="29" t="s">
        <v>635</v>
      </c>
      <c r="KUQ37" s="29" t="s">
        <v>635</v>
      </c>
      <c r="KUR37" s="29" t="s">
        <v>635</v>
      </c>
      <c r="KUS37" s="29" t="s">
        <v>635</v>
      </c>
      <c r="KUT37" s="29" t="s">
        <v>635</v>
      </c>
      <c r="KUU37" s="29" t="s">
        <v>635</v>
      </c>
      <c r="KUV37" s="29" t="s">
        <v>635</v>
      </c>
      <c r="KUW37" s="29" t="s">
        <v>635</v>
      </c>
      <c r="KUX37" s="29" t="s">
        <v>635</v>
      </c>
      <c r="KUY37" s="29" t="s">
        <v>635</v>
      </c>
      <c r="KUZ37" s="29" t="s">
        <v>635</v>
      </c>
      <c r="KVA37" s="29" t="s">
        <v>635</v>
      </c>
      <c r="KVB37" s="29" t="s">
        <v>635</v>
      </c>
      <c r="KVC37" s="29" t="s">
        <v>635</v>
      </c>
      <c r="KVD37" s="29" t="s">
        <v>635</v>
      </c>
      <c r="KVE37" s="29" t="s">
        <v>635</v>
      </c>
      <c r="KVF37" s="29" t="s">
        <v>635</v>
      </c>
      <c r="KVG37" s="29" t="s">
        <v>635</v>
      </c>
      <c r="KVH37" s="29" t="s">
        <v>635</v>
      </c>
      <c r="KVI37" s="29" t="s">
        <v>635</v>
      </c>
      <c r="KVJ37" s="29" t="s">
        <v>635</v>
      </c>
      <c r="KVK37" s="29" t="s">
        <v>635</v>
      </c>
      <c r="KVL37" s="29" t="s">
        <v>635</v>
      </c>
      <c r="KVM37" s="29" t="s">
        <v>635</v>
      </c>
      <c r="KVN37" s="29" t="s">
        <v>635</v>
      </c>
      <c r="KVO37" s="29" t="s">
        <v>635</v>
      </c>
      <c r="KVP37" s="29" t="s">
        <v>635</v>
      </c>
      <c r="KVQ37" s="29" t="s">
        <v>635</v>
      </c>
      <c r="KVR37" s="29" t="s">
        <v>635</v>
      </c>
      <c r="KVS37" s="29" t="s">
        <v>635</v>
      </c>
      <c r="KVT37" s="29" t="s">
        <v>635</v>
      </c>
      <c r="KVU37" s="29" t="s">
        <v>635</v>
      </c>
      <c r="KVV37" s="29" t="s">
        <v>635</v>
      </c>
      <c r="KVW37" s="29" t="s">
        <v>635</v>
      </c>
      <c r="KVX37" s="29" t="s">
        <v>635</v>
      </c>
      <c r="KVY37" s="29" t="s">
        <v>635</v>
      </c>
      <c r="KVZ37" s="29" t="s">
        <v>635</v>
      </c>
      <c r="KWA37" s="29" t="s">
        <v>635</v>
      </c>
      <c r="KWB37" s="29" t="s">
        <v>635</v>
      </c>
      <c r="KWC37" s="29" t="s">
        <v>635</v>
      </c>
      <c r="KWD37" s="29" t="s">
        <v>635</v>
      </c>
      <c r="KWE37" s="29" t="s">
        <v>635</v>
      </c>
      <c r="KWF37" s="29" t="s">
        <v>635</v>
      </c>
      <c r="KWG37" s="29" t="s">
        <v>635</v>
      </c>
      <c r="KWH37" s="29" t="s">
        <v>635</v>
      </c>
      <c r="KWI37" s="29" t="s">
        <v>635</v>
      </c>
      <c r="KWJ37" s="29" t="s">
        <v>635</v>
      </c>
      <c r="KWK37" s="29" t="s">
        <v>635</v>
      </c>
      <c r="KWL37" s="29" t="s">
        <v>635</v>
      </c>
      <c r="KWM37" s="29" t="s">
        <v>635</v>
      </c>
      <c r="KWN37" s="29" t="s">
        <v>635</v>
      </c>
      <c r="KWO37" s="29" t="s">
        <v>635</v>
      </c>
      <c r="KWP37" s="29" t="s">
        <v>635</v>
      </c>
      <c r="KWQ37" s="29" t="s">
        <v>635</v>
      </c>
      <c r="KWR37" s="29" t="s">
        <v>635</v>
      </c>
      <c r="KWS37" s="29" t="s">
        <v>635</v>
      </c>
      <c r="KWT37" s="29" t="s">
        <v>635</v>
      </c>
      <c r="KWU37" s="29" t="s">
        <v>635</v>
      </c>
      <c r="KWV37" s="29" t="s">
        <v>635</v>
      </c>
      <c r="KWW37" s="29" t="s">
        <v>635</v>
      </c>
      <c r="KWX37" s="29" t="s">
        <v>635</v>
      </c>
      <c r="KWY37" s="29" t="s">
        <v>635</v>
      </c>
      <c r="KWZ37" s="29" t="s">
        <v>635</v>
      </c>
      <c r="KXA37" s="29" t="s">
        <v>635</v>
      </c>
      <c r="KXB37" s="29" t="s">
        <v>635</v>
      </c>
      <c r="KXC37" s="29" t="s">
        <v>635</v>
      </c>
      <c r="KXD37" s="29" t="s">
        <v>635</v>
      </c>
      <c r="KXE37" s="29" t="s">
        <v>635</v>
      </c>
      <c r="KXF37" s="29" t="s">
        <v>635</v>
      </c>
      <c r="KXG37" s="29" t="s">
        <v>635</v>
      </c>
      <c r="KXH37" s="29" t="s">
        <v>635</v>
      </c>
      <c r="KXI37" s="29" t="s">
        <v>635</v>
      </c>
      <c r="KXJ37" s="29" t="s">
        <v>635</v>
      </c>
      <c r="KXK37" s="29" t="s">
        <v>635</v>
      </c>
      <c r="KXL37" s="29" t="s">
        <v>635</v>
      </c>
      <c r="KXM37" s="29" t="s">
        <v>635</v>
      </c>
      <c r="KXN37" s="29" t="s">
        <v>635</v>
      </c>
      <c r="KXO37" s="29" t="s">
        <v>635</v>
      </c>
      <c r="KXP37" s="29" t="s">
        <v>635</v>
      </c>
      <c r="KXQ37" s="29" t="s">
        <v>635</v>
      </c>
      <c r="KXR37" s="29" t="s">
        <v>635</v>
      </c>
      <c r="KXS37" s="29" t="s">
        <v>635</v>
      </c>
      <c r="KXT37" s="29" t="s">
        <v>635</v>
      </c>
      <c r="KXU37" s="29" t="s">
        <v>635</v>
      </c>
      <c r="KXV37" s="29" t="s">
        <v>635</v>
      </c>
      <c r="KXW37" s="29" t="s">
        <v>635</v>
      </c>
      <c r="KXX37" s="29" t="s">
        <v>635</v>
      </c>
      <c r="KXY37" s="29" t="s">
        <v>635</v>
      </c>
      <c r="KXZ37" s="29" t="s">
        <v>635</v>
      </c>
      <c r="KYA37" s="29" t="s">
        <v>635</v>
      </c>
      <c r="KYB37" s="29" t="s">
        <v>635</v>
      </c>
      <c r="KYC37" s="29" t="s">
        <v>635</v>
      </c>
      <c r="KYD37" s="29" t="s">
        <v>635</v>
      </c>
      <c r="KYE37" s="29" t="s">
        <v>635</v>
      </c>
      <c r="KYF37" s="29" t="s">
        <v>635</v>
      </c>
      <c r="KYG37" s="29" t="s">
        <v>635</v>
      </c>
      <c r="KYH37" s="29" t="s">
        <v>635</v>
      </c>
      <c r="KYI37" s="29" t="s">
        <v>635</v>
      </c>
      <c r="KYJ37" s="29" t="s">
        <v>635</v>
      </c>
      <c r="KYK37" s="29" t="s">
        <v>635</v>
      </c>
      <c r="KYL37" s="29" t="s">
        <v>635</v>
      </c>
      <c r="KYM37" s="29" t="s">
        <v>635</v>
      </c>
      <c r="KYN37" s="29" t="s">
        <v>635</v>
      </c>
      <c r="KYO37" s="29" t="s">
        <v>635</v>
      </c>
      <c r="KYP37" s="29" t="s">
        <v>635</v>
      </c>
      <c r="KYQ37" s="29" t="s">
        <v>635</v>
      </c>
      <c r="KYR37" s="29" t="s">
        <v>635</v>
      </c>
      <c r="KYS37" s="29" t="s">
        <v>635</v>
      </c>
      <c r="KYT37" s="29" t="s">
        <v>635</v>
      </c>
      <c r="KYU37" s="29" t="s">
        <v>635</v>
      </c>
      <c r="KYV37" s="29" t="s">
        <v>635</v>
      </c>
      <c r="KYW37" s="29" t="s">
        <v>635</v>
      </c>
      <c r="KYX37" s="29" t="s">
        <v>635</v>
      </c>
      <c r="KYY37" s="29" t="s">
        <v>635</v>
      </c>
      <c r="KYZ37" s="29" t="s">
        <v>635</v>
      </c>
      <c r="KZA37" s="29" t="s">
        <v>635</v>
      </c>
      <c r="KZB37" s="29" t="s">
        <v>635</v>
      </c>
      <c r="KZC37" s="29" t="s">
        <v>635</v>
      </c>
      <c r="KZD37" s="29" t="s">
        <v>635</v>
      </c>
      <c r="KZE37" s="29" t="s">
        <v>635</v>
      </c>
      <c r="KZF37" s="29" t="s">
        <v>635</v>
      </c>
      <c r="KZG37" s="29" t="s">
        <v>635</v>
      </c>
      <c r="KZH37" s="29" t="s">
        <v>635</v>
      </c>
      <c r="KZI37" s="29" t="s">
        <v>635</v>
      </c>
      <c r="KZJ37" s="29" t="s">
        <v>635</v>
      </c>
      <c r="KZK37" s="29" t="s">
        <v>635</v>
      </c>
      <c r="KZL37" s="29" t="s">
        <v>635</v>
      </c>
      <c r="KZM37" s="29" t="s">
        <v>635</v>
      </c>
      <c r="KZN37" s="29" t="s">
        <v>635</v>
      </c>
      <c r="KZO37" s="29" t="s">
        <v>635</v>
      </c>
      <c r="KZP37" s="29" t="s">
        <v>635</v>
      </c>
      <c r="KZQ37" s="29" t="s">
        <v>635</v>
      </c>
      <c r="KZR37" s="29" t="s">
        <v>635</v>
      </c>
      <c r="KZS37" s="29" t="s">
        <v>635</v>
      </c>
      <c r="KZT37" s="29" t="s">
        <v>635</v>
      </c>
      <c r="KZU37" s="29" t="s">
        <v>635</v>
      </c>
      <c r="KZV37" s="29" t="s">
        <v>635</v>
      </c>
      <c r="KZW37" s="29" t="s">
        <v>635</v>
      </c>
      <c r="KZX37" s="29" t="s">
        <v>635</v>
      </c>
      <c r="KZY37" s="29" t="s">
        <v>635</v>
      </c>
      <c r="KZZ37" s="29" t="s">
        <v>635</v>
      </c>
      <c r="LAA37" s="29" t="s">
        <v>635</v>
      </c>
      <c r="LAB37" s="29" t="s">
        <v>635</v>
      </c>
      <c r="LAC37" s="29" t="s">
        <v>635</v>
      </c>
      <c r="LAD37" s="29" t="s">
        <v>635</v>
      </c>
      <c r="LAE37" s="29" t="s">
        <v>635</v>
      </c>
      <c r="LAF37" s="29" t="s">
        <v>635</v>
      </c>
      <c r="LAG37" s="29" t="s">
        <v>635</v>
      </c>
      <c r="LAH37" s="29" t="s">
        <v>635</v>
      </c>
      <c r="LAI37" s="29" t="s">
        <v>635</v>
      </c>
      <c r="LAJ37" s="29" t="s">
        <v>635</v>
      </c>
      <c r="LAK37" s="29" t="s">
        <v>635</v>
      </c>
      <c r="LAL37" s="29" t="s">
        <v>635</v>
      </c>
      <c r="LAM37" s="29" t="s">
        <v>635</v>
      </c>
      <c r="LAN37" s="29" t="s">
        <v>635</v>
      </c>
      <c r="LAO37" s="29" t="s">
        <v>635</v>
      </c>
      <c r="LAP37" s="29" t="s">
        <v>635</v>
      </c>
      <c r="LAQ37" s="29" t="s">
        <v>635</v>
      </c>
      <c r="LAR37" s="29" t="s">
        <v>635</v>
      </c>
      <c r="LAS37" s="29" t="s">
        <v>635</v>
      </c>
      <c r="LAT37" s="29" t="s">
        <v>635</v>
      </c>
      <c r="LAU37" s="29" t="s">
        <v>635</v>
      </c>
      <c r="LAV37" s="29" t="s">
        <v>635</v>
      </c>
      <c r="LAW37" s="29" t="s">
        <v>635</v>
      </c>
      <c r="LAX37" s="29" t="s">
        <v>635</v>
      </c>
      <c r="LAY37" s="29" t="s">
        <v>635</v>
      </c>
      <c r="LAZ37" s="29" t="s">
        <v>635</v>
      </c>
      <c r="LBA37" s="29" t="s">
        <v>635</v>
      </c>
      <c r="LBB37" s="29" t="s">
        <v>635</v>
      </c>
      <c r="LBC37" s="29" t="s">
        <v>635</v>
      </c>
      <c r="LBD37" s="29" t="s">
        <v>635</v>
      </c>
      <c r="LBE37" s="29" t="s">
        <v>635</v>
      </c>
      <c r="LBF37" s="29" t="s">
        <v>635</v>
      </c>
      <c r="LBG37" s="29" t="s">
        <v>635</v>
      </c>
      <c r="LBH37" s="29" t="s">
        <v>635</v>
      </c>
      <c r="LBI37" s="29" t="s">
        <v>635</v>
      </c>
      <c r="LBJ37" s="29" t="s">
        <v>635</v>
      </c>
      <c r="LBK37" s="29" t="s">
        <v>635</v>
      </c>
      <c r="LBL37" s="29" t="s">
        <v>635</v>
      </c>
      <c r="LBM37" s="29" t="s">
        <v>635</v>
      </c>
      <c r="LBN37" s="29" t="s">
        <v>635</v>
      </c>
      <c r="LBO37" s="29" t="s">
        <v>635</v>
      </c>
      <c r="LBP37" s="29" t="s">
        <v>635</v>
      </c>
      <c r="LBQ37" s="29" t="s">
        <v>635</v>
      </c>
      <c r="LBR37" s="29" t="s">
        <v>635</v>
      </c>
      <c r="LBS37" s="29" t="s">
        <v>635</v>
      </c>
      <c r="LBT37" s="29" t="s">
        <v>635</v>
      </c>
      <c r="LBU37" s="29" t="s">
        <v>635</v>
      </c>
      <c r="LBV37" s="29" t="s">
        <v>635</v>
      </c>
      <c r="LBW37" s="29" t="s">
        <v>635</v>
      </c>
      <c r="LBX37" s="29" t="s">
        <v>635</v>
      </c>
      <c r="LBY37" s="29" t="s">
        <v>635</v>
      </c>
      <c r="LBZ37" s="29" t="s">
        <v>635</v>
      </c>
      <c r="LCA37" s="29" t="s">
        <v>635</v>
      </c>
      <c r="LCB37" s="29" t="s">
        <v>635</v>
      </c>
      <c r="LCC37" s="29" t="s">
        <v>635</v>
      </c>
      <c r="LCD37" s="29" t="s">
        <v>635</v>
      </c>
      <c r="LCE37" s="29" t="s">
        <v>635</v>
      </c>
      <c r="LCF37" s="29" t="s">
        <v>635</v>
      </c>
      <c r="LCG37" s="29" t="s">
        <v>635</v>
      </c>
      <c r="LCH37" s="29" t="s">
        <v>635</v>
      </c>
      <c r="LCI37" s="29" t="s">
        <v>635</v>
      </c>
      <c r="LCJ37" s="29" t="s">
        <v>635</v>
      </c>
      <c r="LCK37" s="29" t="s">
        <v>635</v>
      </c>
      <c r="LCL37" s="29" t="s">
        <v>635</v>
      </c>
      <c r="LCM37" s="29" t="s">
        <v>635</v>
      </c>
      <c r="LCN37" s="29" t="s">
        <v>635</v>
      </c>
      <c r="LCO37" s="29" t="s">
        <v>635</v>
      </c>
      <c r="LCP37" s="29" t="s">
        <v>635</v>
      </c>
      <c r="LCQ37" s="29" t="s">
        <v>635</v>
      </c>
      <c r="LCR37" s="29" t="s">
        <v>635</v>
      </c>
      <c r="LCS37" s="29" t="s">
        <v>635</v>
      </c>
      <c r="LCT37" s="29" t="s">
        <v>635</v>
      </c>
      <c r="LCU37" s="29" t="s">
        <v>635</v>
      </c>
      <c r="LCV37" s="29" t="s">
        <v>635</v>
      </c>
      <c r="LCW37" s="29" t="s">
        <v>635</v>
      </c>
      <c r="LCX37" s="29" t="s">
        <v>635</v>
      </c>
      <c r="LCY37" s="29" t="s">
        <v>635</v>
      </c>
      <c r="LCZ37" s="29" t="s">
        <v>635</v>
      </c>
      <c r="LDA37" s="29" t="s">
        <v>635</v>
      </c>
      <c r="LDB37" s="29" t="s">
        <v>635</v>
      </c>
      <c r="LDC37" s="29" t="s">
        <v>635</v>
      </c>
      <c r="LDD37" s="29" t="s">
        <v>635</v>
      </c>
      <c r="LDE37" s="29" t="s">
        <v>635</v>
      </c>
      <c r="LDF37" s="29" t="s">
        <v>635</v>
      </c>
      <c r="LDG37" s="29" t="s">
        <v>635</v>
      </c>
      <c r="LDH37" s="29" t="s">
        <v>635</v>
      </c>
      <c r="LDI37" s="29" t="s">
        <v>635</v>
      </c>
      <c r="LDJ37" s="29" t="s">
        <v>635</v>
      </c>
      <c r="LDK37" s="29" t="s">
        <v>635</v>
      </c>
      <c r="LDL37" s="29" t="s">
        <v>635</v>
      </c>
      <c r="LDM37" s="29" t="s">
        <v>635</v>
      </c>
      <c r="LDN37" s="29" t="s">
        <v>635</v>
      </c>
      <c r="LDO37" s="29" t="s">
        <v>635</v>
      </c>
      <c r="LDP37" s="29" t="s">
        <v>635</v>
      </c>
      <c r="LDQ37" s="29" t="s">
        <v>635</v>
      </c>
      <c r="LDR37" s="29" t="s">
        <v>635</v>
      </c>
      <c r="LDS37" s="29" t="s">
        <v>635</v>
      </c>
      <c r="LDT37" s="29" t="s">
        <v>635</v>
      </c>
      <c r="LDU37" s="29" t="s">
        <v>635</v>
      </c>
      <c r="LDV37" s="29" t="s">
        <v>635</v>
      </c>
      <c r="LDW37" s="29" t="s">
        <v>635</v>
      </c>
      <c r="LDX37" s="29" t="s">
        <v>635</v>
      </c>
      <c r="LDY37" s="29" t="s">
        <v>635</v>
      </c>
      <c r="LDZ37" s="29" t="s">
        <v>635</v>
      </c>
      <c r="LEA37" s="29" t="s">
        <v>635</v>
      </c>
      <c r="LEB37" s="29" t="s">
        <v>635</v>
      </c>
      <c r="LEC37" s="29" t="s">
        <v>635</v>
      </c>
      <c r="LED37" s="29" t="s">
        <v>635</v>
      </c>
      <c r="LEE37" s="29" t="s">
        <v>635</v>
      </c>
      <c r="LEF37" s="29" t="s">
        <v>635</v>
      </c>
      <c r="LEG37" s="29" t="s">
        <v>635</v>
      </c>
      <c r="LEH37" s="29" t="s">
        <v>635</v>
      </c>
      <c r="LEI37" s="29" t="s">
        <v>635</v>
      </c>
      <c r="LEJ37" s="29" t="s">
        <v>635</v>
      </c>
      <c r="LEK37" s="29" t="s">
        <v>635</v>
      </c>
      <c r="LEL37" s="29" t="s">
        <v>635</v>
      </c>
      <c r="LEM37" s="29" t="s">
        <v>635</v>
      </c>
      <c r="LEN37" s="29" t="s">
        <v>635</v>
      </c>
      <c r="LEO37" s="29" t="s">
        <v>635</v>
      </c>
      <c r="LEP37" s="29" t="s">
        <v>635</v>
      </c>
      <c r="LEQ37" s="29" t="s">
        <v>635</v>
      </c>
      <c r="LER37" s="29" t="s">
        <v>635</v>
      </c>
      <c r="LES37" s="29" t="s">
        <v>635</v>
      </c>
      <c r="LET37" s="29" t="s">
        <v>635</v>
      </c>
      <c r="LEU37" s="29" t="s">
        <v>635</v>
      </c>
      <c r="LEV37" s="29" t="s">
        <v>635</v>
      </c>
      <c r="LEW37" s="29" t="s">
        <v>635</v>
      </c>
      <c r="LEX37" s="29" t="s">
        <v>635</v>
      </c>
      <c r="LEY37" s="29" t="s">
        <v>635</v>
      </c>
      <c r="LEZ37" s="29" t="s">
        <v>635</v>
      </c>
      <c r="LFA37" s="29" t="s">
        <v>635</v>
      </c>
      <c r="LFB37" s="29" t="s">
        <v>635</v>
      </c>
      <c r="LFC37" s="29" t="s">
        <v>635</v>
      </c>
      <c r="LFD37" s="29" t="s">
        <v>635</v>
      </c>
      <c r="LFE37" s="29" t="s">
        <v>635</v>
      </c>
      <c r="LFF37" s="29" t="s">
        <v>635</v>
      </c>
      <c r="LFG37" s="29" t="s">
        <v>635</v>
      </c>
      <c r="LFH37" s="29" t="s">
        <v>635</v>
      </c>
      <c r="LFI37" s="29" t="s">
        <v>635</v>
      </c>
      <c r="LFJ37" s="29" t="s">
        <v>635</v>
      </c>
      <c r="LFK37" s="29" t="s">
        <v>635</v>
      </c>
      <c r="LFL37" s="29" t="s">
        <v>635</v>
      </c>
      <c r="LFM37" s="29" t="s">
        <v>635</v>
      </c>
      <c r="LFN37" s="29" t="s">
        <v>635</v>
      </c>
      <c r="LFO37" s="29" t="s">
        <v>635</v>
      </c>
      <c r="LFP37" s="29" t="s">
        <v>635</v>
      </c>
      <c r="LFQ37" s="29" t="s">
        <v>635</v>
      </c>
      <c r="LFR37" s="29" t="s">
        <v>635</v>
      </c>
      <c r="LFS37" s="29" t="s">
        <v>635</v>
      </c>
      <c r="LFT37" s="29" t="s">
        <v>635</v>
      </c>
      <c r="LFU37" s="29" t="s">
        <v>635</v>
      </c>
      <c r="LFV37" s="29" t="s">
        <v>635</v>
      </c>
      <c r="LFW37" s="29" t="s">
        <v>635</v>
      </c>
      <c r="LFX37" s="29" t="s">
        <v>635</v>
      </c>
      <c r="LFY37" s="29" t="s">
        <v>635</v>
      </c>
      <c r="LFZ37" s="29" t="s">
        <v>635</v>
      </c>
      <c r="LGA37" s="29" t="s">
        <v>635</v>
      </c>
      <c r="LGB37" s="29" t="s">
        <v>635</v>
      </c>
      <c r="LGC37" s="29" t="s">
        <v>635</v>
      </c>
      <c r="LGD37" s="29" t="s">
        <v>635</v>
      </c>
      <c r="LGE37" s="29" t="s">
        <v>635</v>
      </c>
      <c r="LGF37" s="29" t="s">
        <v>635</v>
      </c>
      <c r="LGG37" s="29" t="s">
        <v>635</v>
      </c>
      <c r="LGH37" s="29" t="s">
        <v>635</v>
      </c>
      <c r="LGI37" s="29" t="s">
        <v>635</v>
      </c>
      <c r="LGJ37" s="29" t="s">
        <v>635</v>
      </c>
      <c r="LGK37" s="29" t="s">
        <v>635</v>
      </c>
      <c r="LGL37" s="29" t="s">
        <v>635</v>
      </c>
      <c r="LGM37" s="29" t="s">
        <v>635</v>
      </c>
      <c r="LGN37" s="29" t="s">
        <v>635</v>
      </c>
      <c r="LGO37" s="29" t="s">
        <v>635</v>
      </c>
      <c r="LGP37" s="29" t="s">
        <v>635</v>
      </c>
      <c r="LGQ37" s="29" t="s">
        <v>635</v>
      </c>
      <c r="LGR37" s="29" t="s">
        <v>635</v>
      </c>
      <c r="LGS37" s="29" t="s">
        <v>635</v>
      </c>
      <c r="LGT37" s="29" t="s">
        <v>635</v>
      </c>
      <c r="LGU37" s="29" t="s">
        <v>635</v>
      </c>
      <c r="LGV37" s="29" t="s">
        <v>635</v>
      </c>
      <c r="LGW37" s="29" t="s">
        <v>635</v>
      </c>
      <c r="LGX37" s="29" t="s">
        <v>635</v>
      </c>
      <c r="LGY37" s="29" t="s">
        <v>635</v>
      </c>
      <c r="LGZ37" s="29" t="s">
        <v>635</v>
      </c>
      <c r="LHA37" s="29" t="s">
        <v>635</v>
      </c>
      <c r="LHB37" s="29" t="s">
        <v>635</v>
      </c>
      <c r="LHC37" s="29" t="s">
        <v>635</v>
      </c>
      <c r="LHD37" s="29" t="s">
        <v>635</v>
      </c>
      <c r="LHE37" s="29" t="s">
        <v>635</v>
      </c>
      <c r="LHF37" s="29" t="s">
        <v>635</v>
      </c>
      <c r="LHG37" s="29" t="s">
        <v>635</v>
      </c>
      <c r="LHH37" s="29" t="s">
        <v>635</v>
      </c>
      <c r="LHI37" s="29" t="s">
        <v>635</v>
      </c>
      <c r="LHJ37" s="29" t="s">
        <v>635</v>
      </c>
      <c r="LHK37" s="29" t="s">
        <v>635</v>
      </c>
      <c r="LHL37" s="29" t="s">
        <v>635</v>
      </c>
      <c r="LHM37" s="29" t="s">
        <v>635</v>
      </c>
      <c r="LHN37" s="29" t="s">
        <v>635</v>
      </c>
      <c r="LHO37" s="29" t="s">
        <v>635</v>
      </c>
      <c r="LHP37" s="29" t="s">
        <v>635</v>
      </c>
      <c r="LHQ37" s="29" t="s">
        <v>635</v>
      </c>
      <c r="LHR37" s="29" t="s">
        <v>635</v>
      </c>
      <c r="LHS37" s="29" t="s">
        <v>635</v>
      </c>
      <c r="LHT37" s="29" t="s">
        <v>635</v>
      </c>
      <c r="LHU37" s="29" t="s">
        <v>635</v>
      </c>
      <c r="LHV37" s="29" t="s">
        <v>635</v>
      </c>
      <c r="LHW37" s="29" t="s">
        <v>635</v>
      </c>
      <c r="LHX37" s="29" t="s">
        <v>635</v>
      </c>
      <c r="LHY37" s="29" t="s">
        <v>635</v>
      </c>
      <c r="LHZ37" s="29" t="s">
        <v>635</v>
      </c>
      <c r="LIA37" s="29" t="s">
        <v>635</v>
      </c>
      <c r="LIB37" s="29" t="s">
        <v>635</v>
      </c>
      <c r="LIC37" s="29" t="s">
        <v>635</v>
      </c>
      <c r="LID37" s="29" t="s">
        <v>635</v>
      </c>
      <c r="LIE37" s="29" t="s">
        <v>635</v>
      </c>
      <c r="LIF37" s="29" t="s">
        <v>635</v>
      </c>
      <c r="LIG37" s="29" t="s">
        <v>635</v>
      </c>
      <c r="LIH37" s="29" t="s">
        <v>635</v>
      </c>
      <c r="LII37" s="29" t="s">
        <v>635</v>
      </c>
      <c r="LIJ37" s="29" t="s">
        <v>635</v>
      </c>
      <c r="LIK37" s="29" t="s">
        <v>635</v>
      </c>
      <c r="LIL37" s="29" t="s">
        <v>635</v>
      </c>
      <c r="LIM37" s="29" t="s">
        <v>635</v>
      </c>
      <c r="LIN37" s="29" t="s">
        <v>635</v>
      </c>
      <c r="LIO37" s="29" t="s">
        <v>635</v>
      </c>
      <c r="LIP37" s="29" t="s">
        <v>635</v>
      </c>
      <c r="LIQ37" s="29" t="s">
        <v>635</v>
      </c>
      <c r="LIR37" s="29" t="s">
        <v>635</v>
      </c>
      <c r="LIS37" s="29" t="s">
        <v>635</v>
      </c>
      <c r="LIT37" s="29" t="s">
        <v>635</v>
      </c>
      <c r="LIU37" s="29" t="s">
        <v>635</v>
      </c>
      <c r="LIV37" s="29" t="s">
        <v>635</v>
      </c>
      <c r="LIW37" s="29" t="s">
        <v>635</v>
      </c>
      <c r="LIX37" s="29" t="s">
        <v>635</v>
      </c>
      <c r="LIY37" s="29" t="s">
        <v>635</v>
      </c>
      <c r="LIZ37" s="29" t="s">
        <v>635</v>
      </c>
      <c r="LJA37" s="29" t="s">
        <v>635</v>
      </c>
      <c r="LJB37" s="29" t="s">
        <v>635</v>
      </c>
      <c r="LJC37" s="29" t="s">
        <v>635</v>
      </c>
      <c r="LJD37" s="29" t="s">
        <v>635</v>
      </c>
      <c r="LJE37" s="29" t="s">
        <v>635</v>
      </c>
      <c r="LJF37" s="29" t="s">
        <v>635</v>
      </c>
      <c r="LJG37" s="29" t="s">
        <v>635</v>
      </c>
      <c r="LJH37" s="29" t="s">
        <v>635</v>
      </c>
      <c r="LJI37" s="29" t="s">
        <v>635</v>
      </c>
      <c r="LJJ37" s="29" t="s">
        <v>635</v>
      </c>
      <c r="LJK37" s="29" t="s">
        <v>635</v>
      </c>
      <c r="LJL37" s="29" t="s">
        <v>635</v>
      </c>
      <c r="LJM37" s="29" t="s">
        <v>635</v>
      </c>
      <c r="LJN37" s="29" t="s">
        <v>635</v>
      </c>
      <c r="LJO37" s="29" t="s">
        <v>635</v>
      </c>
      <c r="LJP37" s="29" t="s">
        <v>635</v>
      </c>
      <c r="LJQ37" s="29" t="s">
        <v>635</v>
      </c>
      <c r="LJR37" s="29" t="s">
        <v>635</v>
      </c>
      <c r="LJS37" s="29" t="s">
        <v>635</v>
      </c>
      <c r="LJT37" s="29" t="s">
        <v>635</v>
      </c>
      <c r="LJU37" s="29" t="s">
        <v>635</v>
      </c>
      <c r="LJV37" s="29" t="s">
        <v>635</v>
      </c>
      <c r="LJW37" s="29" t="s">
        <v>635</v>
      </c>
      <c r="LJX37" s="29" t="s">
        <v>635</v>
      </c>
      <c r="LJY37" s="29" t="s">
        <v>635</v>
      </c>
      <c r="LJZ37" s="29" t="s">
        <v>635</v>
      </c>
      <c r="LKA37" s="29" t="s">
        <v>635</v>
      </c>
      <c r="LKB37" s="29" t="s">
        <v>635</v>
      </c>
      <c r="LKC37" s="29" t="s">
        <v>635</v>
      </c>
      <c r="LKD37" s="29" t="s">
        <v>635</v>
      </c>
      <c r="LKE37" s="29" t="s">
        <v>635</v>
      </c>
      <c r="LKF37" s="29" t="s">
        <v>635</v>
      </c>
      <c r="LKG37" s="29" t="s">
        <v>635</v>
      </c>
      <c r="LKH37" s="29" t="s">
        <v>635</v>
      </c>
      <c r="LKI37" s="29" t="s">
        <v>635</v>
      </c>
      <c r="LKJ37" s="29" t="s">
        <v>635</v>
      </c>
      <c r="LKK37" s="29" t="s">
        <v>635</v>
      </c>
      <c r="LKL37" s="29" t="s">
        <v>635</v>
      </c>
      <c r="LKM37" s="29" t="s">
        <v>635</v>
      </c>
      <c r="LKN37" s="29" t="s">
        <v>635</v>
      </c>
      <c r="LKO37" s="29" t="s">
        <v>635</v>
      </c>
      <c r="LKP37" s="29" t="s">
        <v>635</v>
      </c>
      <c r="LKQ37" s="29" t="s">
        <v>635</v>
      </c>
      <c r="LKR37" s="29" t="s">
        <v>635</v>
      </c>
      <c r="LKS37" s="29" t="s">
        <v>635</v>
      </c>
      <c r="LKT37" s="29" t="s">
        <v>635</v>
      </c>
      <c r="LKU37" s="29" t="s">
        <v>635</v>
      </c>
      <c r="LKV37" s="29" t="s">
        <v>635</v>
      </c>
      <c r="LKW37" s="29" t="s">
        <v>635</v>
      </c>
      <c r="LKX37" s="29" t="s">
        <v>635</v>
      </c>
      <c r="LKY37" s="29" t="s">
        <v>635</v>
      </c>
      <c r="LKZ37" s="29" t="s">
        <v>635</v>
      </c>
      <c r="LLA37" s="29" t="s">
        <v>635</v>
      </c>
      <c r="LLB37" s="29" t="s">
        <v>635</v>
      </c>
      <c r="LLC37" s="29" t="s">
        <v>635</v>
      </c>
      <c r="LLD37" s="29" t="s">
        <v>635</v>
      </c>
      <c r="LLE37" s="29" t="s">
        <v>635</v>
      </c>
      <c r="LLF37" s="29" t="s">
        <v>635</v>
      </c>
      <c r="LLG37" s="29" t="s">
        <v>635</v>
      </c>
      <c r="LLH37" s="29" t="s">
        <v>635</v>
      </c>
      <c r="LLI37" s="29" t="s">
        <v>635</v>
      </c>
      <c r="LLJ37" s="29" t="s">
        <v>635</v>
      </c>
      <c r="LLK37" s="29" t="s">
        <v>635</v>
      </c>
      <c r="LLL37" s="29" t="s">
        <v>635</v>
      </c>
      <c r="LLM37" s="29" t="s">
        <v>635</v>
      </c>
      <c r="LLN37" s="29" t="s">
        <v>635</v>
      </c>
      <c r="LLO37" s="29" t="s">
        <v>635</v>
      </c>
      <c r="LLP37" s="29" t="s">
        <v>635</v>
      </c>
      <c r="LLQ37" s="29" t="s">
        <v>635</v>
      </c>
      <c r="LLR37" s="29" t="s">
        <v>635</v>
      </c>
      <c r="LLS37" s="29" t="s">
        <v>635</v>
      </c>
      <c r="LLT37" s="29" t="s">
        <v>635</v>
      </c>
      <c r="LLU37" s="29" t="s">
        <v>635</v>
      </c>
      <c r="LLV37" s="29" t="s">
        <v>635</v>
      </c>
      <c r="LLW37" s="29" t="s">
        <v>635</v>
      </c>
      <c r="LLX37" s="29" t="s">
        <v>635</v>
      </c>
      <c r="LLY37" s="29" t="s">
        <v>635</v>
      </c>
      <c r="LLZ37" s="29" t="s">
        <v>635</v>
      </c>
      <c r="LMA37" s="29" t="s">
        <v>635</v>
      </c>
      <c r="LMB37" s="29" t="s">
        <v>635</v>
      </c>
      <c r="LMC37" s="29" t="s">
        <v>635</v>
      </c>
      <c r="LMD37" s="29" t="s">
        <v>635</v>
      </c>
      <c r="LME37" s="29" t="s">
        <v>635</v>
      </c>
      <c r="LMF37" s="29" t="s">
        <v>635</v>
      </c>
      <c r="LMG37" s="29" t="s">
        <v>635</v>
      </c>
      <c r="LMH37" s="29" t="s">
        <v>635</v>
      </c>
      <c r="LMI37" s="29" t="s">
        <v>635</v>
      </c>
      <c r="LMJ37" s="29" t="s">
        <v>635</v>
      </c>
      <c r="LMK37" s="29" t="s">
        <v>635</v>
      </c>
      <c r="LML37" s="29" t="s">
        <v>635</v>
      </c>
      <c r="LMM37" s="29" t="s">
        <v>635</v>
      </c>
      <c r="LMN37" s="29" t="s">
        <v>635</v>
      </c>
      <c r="LMO37" s="29" t="s">
        <v>635</v>
      </c>
      <c r="LMP37" s="29" t="s">
        <v>635</v>
      </c>
      <c r="LMQ37" s="29" t="s">
        <v>635</v>
      </c>
      <c r="LMR37" s="29" t="s">
        <v>635</v>
      </c>
      <c r="LMS37" s="29" t="s">
        <v>635</v>
      </c>
      <c r="LMT37" s="29" t="s">
        <v>635</v>
      </c>
      <c r="LMU37" s="29" t="s">
        <v>635</v>
      </c>
      <c r="LMV37" s="29" t="s">
        <v>635</v>
      </c>
      <c r="LMW37" s="29" t="s">
        <v>635</v>
      </c>
      <c r="LMX37" s="29" t="s">
        <v>635</v>
      </c>
      <c r="LMY37" s="29" t="s">
        <v>635</v>
      </c>
      <c r="LMZ37" s="29" t="s">
        <v>635</v>
      </c>
      <c r="LNA37" s="29" t="s">
        <v>635</v>
      </c>
      <c r="LNB37" s="29" t="s">
        <v>635</v>
      </c>
      <c r="LNC37" s="29" t="s">
        <v>635</v>
      </c>
      <c r="LND37" s="29" t="s">
        <v>635</v>
      </c>
      <c r="LNE37" s="29" t="s">
        <v>635</v>
      </c>
      <c r="LNF37" s="29" t="s">
        <v>635</v>
      </c>
      <c r="LNG37" s="29" t="s">
        <v>635</v>
      </c>
      <c r="LNH37" s="29" t="s">
        <v>635</v>
      </c>
      <c r="LNI37" s="29" t="s">
        <v>635</v>
      </c>
      <c r="LNJ37" s="29" t="s">
        <v>635</v>
      </c>
      <c r="LNK37" s="29" t="s">
        <v>635</v>
      </c>
      <c r="LNL37" s="29" t="s">
        <v>635</v>
      </c>
      <c r="LNM37" s="29" t="s">
        <v>635</v>
      </c>
      <c r="LNN37" s="29" t="s">
        <v>635</v>
      </c>
      <c r="LNO37" s="29" t="s">
        <v>635</v>
      </c>
      <c r="LNP37" s="29" t="s">
        <v>635</v>
      </c>
      <c r="LNQ37" s="29" t="s">
        <v>635</v>
      </c>
      <c r="LNR37" s="29" t="s">
        <v>635</v>
      </c>
      <c r="LNS37" s="29" t="s">
        <v>635</v>
      </c>
      <c r="LNT37" s="29" t="s">
        <v>635</v>
      </c>
      <c r="LNU37" s="29" t="s">
        <v>635</v>
      </c>
      <c r="LNV37" s="29" t="s">
        <v>635</v>
      </c>
      <c r="LNW37" s="29" t="s">
        <v>635</v>
      </c>
      <c r="LNX37" s="29" t="s">
        <v>635</v>
      </c>
      <c r="LNY37" s="29" t="s">
        <v>635</v>
      </c>
      <c r="LNZ37" s="29" t="s">
        <v>635</v>
      </c>
      <c r="LOA37" s="29" t="s">
        <v>635</v>
      </c>
      <c r="LOB37" s="29" t="s">
        <v>635</v>
      </c>
      <c r="LOC37" s="29" t="s">
        <v>635</v>
      </c>
      <c r="LOD37" s="29" t="s">
        <v>635</v>
      </c>
      <c r="LOE37" s="29" t="s">
        <v>635</v>
      </c>
      <c r="LOF37" s="29" t="s">
        <v>635</v>
      </c>
      <c r="LOG37" s="29" t="s">
        <v>635</v>
      </c>
      <c r="LOH37" s="29" t="s">
        <v>635</v>
      </c>
      <c r="LOI37" s="29" t="s">
        <v>635</v>
      </c>
      <c r="LOJ37" s="29" t="s">
        <v>635</v>
      </c>
      <c r="LOK37" s="29" t="s">
        <v>635</v>
      </c>
      <c r="LOL37" s="29" t="s">
        <v>635</v>
      </c>
      <c r="LOM37" s="29" t="s">
        <v>635</v>
      </c>
      <c r="LON37" s="29" t="s">
        <v>635</v>
      </c>
      <c r="LOO37" s="29" t="s">
        <v>635</v>
      </c>
      <c r="LOP37" s="29" t="s">
        <v>635</v>
      </c>
      <c r="LOQ37" s="29" t="s">
        <v>635</v>
      </c>
      <c r="LOR37" s="29" t="s">
        <v>635</v>
      </c>
      <c r="LOS37" s="29" t="s">
        <v>635</v>
      </c>
      <c r="LOT37" s="29" t="s">
        <v>635</v>
      </c>
      <c r="LOU37" s="29" t="s">
        <v>635</v>
      </c>
      <c r="LOV37" s="29" t="s">
        <v>635</v>
      </c>
      <c r="LOW37" s="29" t="s">
        <v>635</v>
      </c>
      <c r="LOX37" s="29" t="s">
        <v>635</v>
      </c>
      <c r="LOY37" s="29" t="s">
        <v>635</v>
      </c>
      <c r="LOZ37" s="29" t="s">
        <v>635</v>
      </c>
      <c r="LPA37" s="29" t="s">
        <v>635</v>
      </c>
      <c r="LPB37" s="29" t="s">
        <v>635</v>
      </c>
      <c r="LPC37" s="29" t="s">
        <v>635</v>
      </c>
      <c r="LPD37" s="29" t="s">
        <v>635</v>
      </c>
      <c r="LPE37" s="29" t="s">
        <v>635</v>
      </c>
      <c r="LPF37" s="29" t="s">
        <v>635</v>
      </c>
      <c r="LPG37" s="29" t="s">
        <v>635</v>
      </c>
      <c r="LPH37" s="29" t="s">
        <v>635</v>
      </c>
      <c r="LPI37" s="29" t="s">
        <v>635</v>
      </c>
      <c r="LPJ37" s="29" t="s">
        <v>635</v>
      </c>
      <c r="LPK37" s="29" t="s">
        <v>635</v>
      </c>
      <c r="LPL37" s="29" t="s">
        <v>635</v>
      </c>
      <c r="LPM37" s="29" t="s">
        <v>635</v>
      </c>
      <c r="LPN37" s="29" t="s">
        <v>635</v>
      </c>
      <c r="LPO37" s="29" t="s">
        <v>635</v>
      </c>
      <c r="LPP37" s="29" t="s">
        <v>635</v>
      </c>
      <c r="LPQ37" s="29" t="s">
        <v>635</v>
      </c>
      <c r="LPR37" s="29" t="s">
        <v>635</v>
      </c>
      <c r="LPS37" s="29" t="s">
        <v>635</v>
      </c>
      <c r="LPT37" s="29" t="s">
        <v>635</v>
      </c>
      <c r="LPU37" s="29" t="s">
        <v>635</v>
      </c>
      <c r="LPV37" s="29" t="s">
        <v>635</v>
      </c>
      <c r="LPW37" s="29" t="s">
        <v>635</v>
      </c>
      <c r="LPX37" s="29" t="s">
        <v>635</v>
      </c>
      <c r="LPY37" s="29" t="s">
        <v>635</v>
      </c>
      <c r="LPZ37" s="29" t="s">
        <v>635</v>
      </c>
      <c r="LQA37" s="29" t="s">
        <v>635</v>
      </c>
      <c r="LQB37" s="29" t="s">
        <v>635</v>
      </c>
      <c r="LQC37" s="29" t="s">
        <v>635</v>
      </c>
      <c r="LQD37" s="29" t="s">
        <v>635</v>
      </c>
      <c r="LQE37" s="29" t="s">
        <v>635</v>
      </c>
      <c r="LQF37" s="29" t="s">
        <v>635</v>
      </c>
      <c r="LQG37" s="29" t="s">
        <v>635</v>
      </c>
      <c r="LQH37" s="29" t="s">
        <v>635</v>
      </c>
      <c r="LQI37" s="29" t="s">
        <v>635</v>
      </c>
      <c r="LQJ37" s="29" t="s">
        <v>635</v>
      </c>
      <c r="LQK37" s="29" t="s">
        <v>635</v>
      </c>
      <c r="LQL37" s="29" t="s">
        <v>635</v>
      </c>
      <c r="LQM37" s="29" t="s">
        <v>635</v>
      </c>
      <c r="LQN37" s="29" t="s">
        <v>635</v>
      </c>
      <c r="LQO37" s="29" t="s">
        <v>635</v>
      </c>
      <c r="LQP37" s="29" t="s">
        <v>635</v>
      </c>
      <c r="LQQ37" s="29" t="s">
        <v>635</v>
      </c>
      <c r="LQR37" s="29" t="s">
        <v>635</v>
      </c>
      <c r="LQS37" s="29" t="s">
        <v>635</v>
      </c>
      <c r="LQT37" s="29" t="s">
        <v>635</v>
      </c>
      <c r="LQU37" s="29" t="s">
        <v>635</v>
      </c>
      <c r="LQV37" s="29" t="s">
        <v>635</v>
      </c>
      <c r="LQW37" s="29" t="s">
        <v>635</v>
      </c>
      <c r="LQX37" s="29" t="s">
        <v>635</v>
      </c>
      <c r="LQY37" s="29" t="s">
        <v>635</v>
      </c>
      <c r="LQZ37" s="29" t="s">
        <v>635</v>
      </c>
      <c r="LRA37" s="29" t="s">
        <v>635</v>
      </c>
      <c r="LRB37" s="29" t="s">
        <v>635</v>
      </c>
      <c r="LRC37" s="29" t="s">
        <v>635</v>
      </c>
      <c r="LRD37" s="29" t="s">
        <v>635</v>
      </c>
      <c r="LRE37" s="29" t="s">
        <v>635</v>
      </c>
      <c r="LRF37" s="29" t="s">
        <v>635</v>
      </c>
      <c r="LRG37" s="29" t="s">
        <v>635</v>
      </c>
      <c r="LRH37" s="29" t="s">
        <v>635</v>
      </c>
      <c r="LRI37" s="29" t="s">
        <v>635</v>
      </c>
      <c r="LRJ37" s="29" t="s">
        <v>635</v>
      </c>
      <c r="LRK37" s="29" t="s">
        <v>635</v>
      </c>
      <c r="LRL37" s="29" t="s">
        <v>635</v>
      </c>
      <c r="LRM37" s="29" t="s">
        <v>635</v>
      </c>
      <c r="LRN37" s="29" t="s">
        <v>635</v>
      </c>
      <c r="LRO37" s="29" t="s">
        <v>635</v>
      </c>
      <c r="LRP37" s="29" t="s">
        <v>635</v>
      </c>
      <c r="LRQ37" s="29" t="s">
        <v>635</v>
      </c>
      <c r="LRR37" s="29" t="s">
        <v>635</v>
      </c>
      <c r="LRS37" s="29" t="s">
        <v>635</v>
      </c>
      <c r="LRT37" s="29" t="s">
        <v>635</v>
      </c>
      <c r="LRU37" s="29" t="s">
        <v>635</v>
      </c>
      <c r="LRV37" s="29" t="s">
        <v>635</v>
      </c>
      <c r="LRW37" s="29" t="s">
        <v>635</v>
      </c>
      <c r="LRX37" s="29" t="s">
        <v>635</v>
      </c>
      <c r="LRY37" s="29" t="s">
        <v>635</v>
      </c>
      <c r="LRZ37" s="29" t="s">
        <v>635</v>
      </c>
      <c r="LSA37" s="29" t="s">
        <v>635</v>
      </c>
      <c r="LSB37" s="29" t="s">
        <v>635</v>
      </c>
      <c r="LSC37" s="29" t="s">
        <v>635</v>
      </c>
      <c r="LSD37" s="29" t="s">
        <v>635</v>
      </c>
      <c r="LSE37" s="29" t="s">
        <v>635</v>
      </c>
      <c r="LSF37" s="29" t="s">
        <v>635</v>
      </c>
      <c r="LSG37" s="29" t="s">
        <v>635</v>
      </c>
      <c r="LSH37" s="29" t="s">
        <v>635</v>
      </c>
      <c r="LSI37" s="29" t="s">
        <v>635</v>
      </c>
      <c r="LSJ37" s="29" t="s">
        <v>635</v>
      </c>
      <c r="LSK37" s="29" t="s">
        <v>635</v>
      </c>
      <c r="LSL37" s="29" t="s">
        <v>635</v>
      </c>
      <c r="LSM37" s="29" t="s">
        <v>635</v>
      </c>
      <c r="LSN37" s="29" t="s">
        <v>635</v>
      </c>
      <c r="LSO37" s="29" t="s">
        <v>635</v>
      </c>
      <c r="LSP37" s="29" t="s">
        <v>635</v>
      </c>
      <c r="LSQ37" s="29" t="s">
        <v>635</v>
      </c>
      <c r="LSR37" s="29" t="s">
        <v>635</v>
      </c>
      <c r="LSS37" s="29" t="s">
        <v>635</v>
      </c>
      <c r="LST37" s="29" t="s">
        <v>635</v>
      </c>
      <c r="LSU37" s="29" t="s">
        <v>635</v>
      </c>
      <c r="LSV37" s="29" t="s">
        <v>635</v>
      </c>
      <c r="LSW37" s="29" t="s">
        <v>635</v>
      </c>
      <c r="LSX37" s="29" t="s">
        <v>635</v>
      </c>
      <c r="LSY37" s="29" t="s">
        <v>635</v>
      </c>
      <c r="LSZ37" s="29" t="s">
        <v>635</v>
      </c>
      <c r="LTA37" s="29" t="s">
        <v>635</v>
      </c>
      <c r="LTB37" s="29" t="s">
        <v>635</v>
      </c>
      <c r="LTC37" s="29" t="s">
        <v>635</v>
      </c>
      <c r="LTD37" s="29" t="s">
        <v>635</v>
      </c>
      <c r="LTE37" s="29" t="s">
        <v>635</v>
      </c>
      <c r="LTF37" s="29" t="s">
        <v>635</v>
      </c>
      <c r="LTG37" s="29" t="s">
        <v>635</v>
      </c>
      <c r="LTH37" s="29" t="s">
        <v>635</v>
      </c>
      <c r="LTI37" s="29" t="s">
        <v>635</v>
      </c>
      <c r="LTJ37" s="29" t="s">
        <v>635</v>
      </c>
      <c r="LTK37" s="29" t="s">
        <v>635</v>
      </c>
      <c r="LTL37" s="29" t="s">
        <v>635</v>
      </c>
      <c r="LTM37" s="29" t="s">
        <v>635</v>
      </c>
      <c r="LTN37" s="29" t="s">
        <v>635</v>
      </c>
      <c r="LTO37" s="29" t="s">
        <v>635</v>
      </c>
      <c r="LTP37" s="29" t="s">
        <v>635</v>
      </c>
      <c r="LTQ37" s="29" t="s">
        <v>635</v>
      </c>
      <c r="LTR37" s="29" t="s">
        <v>635</v>
      </c>
      <c r="LTS37" s="29" t="s">
        <v>635</v>
      </c>
      <c r="LTT37" s="29" t="s">
        <v>635</v>
      </c>
      <c r="LTU37" s="29" t="s">
        <v>635</v>
      </c>
      <c r="LTV37" s="29" t="s">
        <v>635</v>
      </c>
      <c r="LTW37" s="29" t="s">
        <v>635</v>
      </c>
      <c r="LTX37" s="29" t="s">
        <v>635</v>
      </c>
      <c r="LTY37" s="29" t="s">
        <v>635</v>
      </c>
      <c r="LTZ37" s="29" t="s">
        <v>635</v>
      </c>
      <c r="LUA37" s="29" t="s">
        <v>635</v>
      </c>
      <c r="LUB37" s="29" t="s">
        <v>635</v>
      </c>
      <c r="LUC37" s="29" t="s">
        <v>635</v>
      </c>
      <c r="LUD37" s="29" t="s">
        <v>635</v>
      </c>
      <c r="LUE37" s="29" t="s">
        <v>635</v>
      </c>
      <c r="LUF37" s="29" t="s">
        <v>635</v>
      </c>
      <c r="LUG37" s="29" t="s">
        <v>635</v>
      </c>
      <c r="LUH37" s="29" t="s">
        <v>635</v>
      </c>
      <c r="LUI37" s="29" t="s">
        <v>635</v>
      </c>
      <c r="LUJ37" s="29" t="s">
        <v>635</v>
      </c>
      <c r="LUK37" s="29" t="s">
        <v>635</v>
      </c>
      <c r="LUL37" s="29" t="s">
        <v>635</v>
      </c>
      <c r="LUM37" s="29" t="s">
        <v>635</v>
      </c>
      <c r="LUN37" s="29" t="s">
        <v>635</v>
      </c>
      <c r="LUO37" s="29" t="s">
        <v>635</v>
      </c>
      <c r="LUP37" s="29" t="s">
        <v>635</v>
      </c>
      <c r="LUQ37" s="29" t="s">
        <v>635</v>
      </c>
      <c r="LUR37" s="29" t="s">
        <v>635</v>
      </c>
      <c r="LUS37" s="29" t="s">
        <v>635</v>
      </c>
      <c r="LUT37" s="29" t="s">
        <v>635</v>
      </c>
      <c r="LUU37" s="29" t="s">
        <v>635</v>
      </c>
      <c r="LUV37" s="29" t="s">
        <v>635</v>
      </c>
      <c r="LUW37" s="29" t="s">
        <v>635</v>
      </c>
      <c r="LUX37" s="29" t="s">
        <v>635</v>
      </c>
      <c r="LUY37" s="29" t="s">
        <v>635</v>
      </c>
      <c r="LUZ37" s="29" t="s">
        <v>635</v>
      </c>
      <c r="LVA37" s="29" t="s">
        <v>635</v>
      </c>
      <c r="LVB37" s="29" t="s">
        <v>635</v>
      </c>
      <c r="LVC37" s="29" t="s">
        <v>635</v>
      </c>
      <c r="LVD37" s="29" t="s">
        <v>635</v>
      </c>
      <c r="LVE37" s="29" t="s">
        <v>635</v>
      </c>
      <c r="LVF37" s="29" t="s">
        <v>635</v>
      </c>
      <c r="LVG37" s="29" t="s">
        <v>635</v>
      </c>
      <c r="LVH37" s="29" t="s">
        <v>635</v>
      </c>
      <c r="LVI37" s="29" t="s">
        <v>635</v>
      </c>
      <c r="LVJ37" s="29" t="s">
        <v>635</v>
      </c>
      <c r="LVK37" s="29" t="s">
        <v>635</v>
      </c>
      <c r="LVL37" s="29" t="s">
        <v>635</v>
      </c>
      <c r="LVM37" s="29" t="s">
        <v>635</v>
      </c>
      <c r="LVN37" s="29" t="s">
        <v>635</v>
      </c>
      <c r="LVO37" s="29" t="s">
        <v>635</v>
      </c>
      <c r="LVP37" s="29" t="s">
        <v>635</v>
      </c>
      <c r="LVQ37" s="29" t="s">
        <v>635</v>
      </c>
      <c r="LVR37" s="29" t="s">
        <v>635</v>
      </c>
      <c r="LVS37" s="29" t="s">
        <v>635</v>
      </c>
      <c r="LVT37" s="29" t="s">
        <v>635</v>
      </c>
      <c r="LVU37" s="29" t="s">
        <v>635</v>
      </c>
      <c r="LVV37" s="29" t="s">
        <v>635</v>
      </c>
      <c r="LVW37" s="29" t="s">
        <v>635</v>
      </c>
      <c r="LVX37" s="29" t="s">
        <v>635</v>
      </c>
      <c r="LVY37" s="29" t="s">
        <v>635</v>
      </c>
      <c r="LVZ37" s="29" t="s">
        <v>635</v>
      </c>
      <c r="LWA37" s="29" t="s">
        <v>635</v>
      </c>
      <c r="LWB37" s="29" t="s">
        <v>635</v>
      </c>
      <c r="LWC37" s="29" t="s">
        <v>635</v>
      </c>
      <c r="LWD37" s="29" t="s">
        <v>635</v>
      </c>
      <c r="LWE37" s="29" t="s">
        <v>635</v>
      </c>
      <c r="LWF37" s="29" t="s">
        <v>635</v>
      </c>
      <c r="LWG37" s="29" t="s">
        <v>635</v>
      </c>
      <c r="LWH37" s="29" t="s">
        <v>635</v>
      </c>
      <c r="LWI37" s="29" t="s">
        <v>635</v>
      </c>
      <c r="LWJ37" s="29" t="s">
        <v>635</v>
      </c>
      <c r="LWK37" s="29" t="s">
        <v>635</v>
      </c>
      <c r="LWL37" s="29" t="s">
        <v>635</v>
      </c>
      <c r="LWM37" s="29" t="s">
        <v>635</v>
      </c>
      <c r="LWN37" s="29" t="s">
        <v>635</v>
      </c>
      <c r="LWO37" s="29" t="s">
        <v>635</v>
      </c>
      <c r="LWP37" s="29" t="s">
        <v>635</v>
      </c>
      <c r="LWQ37" s="29" t="s">
        <v>635</v>
      </c>
      <c r="LWR37" s="29" t="s">
        <v>635</v>
      </c>
      <c r="LWS37" s="29" t="s">
        <v>635</v>
      </c>
      <c r="LWT37" s="29" t="s">
        <v>635</v>
      </c>
      <c r="LWU37" s="29" t="s">
        <v>635</v>
      </c>
      <c r="LWV37" s="29" t="s">
        <v>635</v>
      </c>
      <c r="LWW37" s="29" t="s">
        <v>635</v>
      </c>
      <c r="LWX37" s="29" t="s">
        <v>635</v>
      </c>
      <c r="LWY37" s="29" t="s">
        <v>635</v>
      </c>
      <c r="LWZ37" s="29" t="s">
        <v>635</v>
      </c>
      <c r="LXA37" s="29" t="s">
        <v>635</v>
      </c>
      <c r="LXB37" s="29" t="s">
        <v>635</v>
      </c>
      <c r="LXC37" s="29" t="s">
        <v>635</v>
      </c>
      <c r="LXD37" s="29" t="s">
        <v>635</v>
      </c>
      <c r="LXE37" s="29" t="s">
        <v>635</v>
      </c>
      <c r="LXF37" s="29" t="s">
        <v>635</v>
      </c>
      <c r="LXG37" s="29" t="s">
        <v>635</v>
      </c>
      <c r="LXH37" s="29" t="s">
        <v>635</v>
      </c>
      <c r="LXI37" s="29" t="s">
        <v>635</v>
      </c>
      <c r="LXJ37" s="29" t="s">
        <v>635</v>
      </c>
      <c r="LXK37" s="29" t="s">
        <v>635</v>
      </c>
      <c r="LXL37" s="29" t="s">
        <v>635</v>
      </c>
      <c r="LXM37" s="29" t="s">
        <v>635</v>
      </c>
      <c r="LXN37" s="29" t="s">
        <v>635</v>
      </c>
      <c r="LXO37" s="29" t="s">
        <v>635</v>
      </c>
      <c r="LXP37" s="29" t="s">
        <v>635</v>
      </c>
      <c r="LXQ37" s="29" t="s">
        <v>635</v>
      </c>
      <c r="LXR37" s="29" t="s">
        <v>635</v>
      </c>
      <c r="LXS37" s="29" t="s">
        <v>635</v>
      </c>
      <c r="LXT37" s="29" t="s">
        <v>635</v>
      </c>
      <c r="LXU37" s="29" t="s">
        <v>635</v>
      </c>
      <c r="LXV37" s="29" t="s">
        <v>635</v>
      </c>
      <c r="LXW37" s="29" t="s">
        <v>635</v>
      </c>
      <c r="LXX37" s="29" t="s">
        <v>635</v>
      </c>
      <c r="LXY37" s="29" t="s">
        <v>635</v>
      </c>
      <c r="LXZ37" s="29" t="s">
        <v>635</v>
      </c>
      <c r="LYA37" s="29" t="s">
        <v>635</v>
      </c>
      <c r="LYB37" s="29" t="s">
        <v>635</v>
      </c>
      <c r="LYC37" s="29" t="s">
        <v>635</v>
      </c>
      <c r="LYD37" s="29" t="s">
        <v>635</v>
      </c>
      <c r="LYE37" s="29" t="s">
        <v>635</v>
      </c>
      <c r="LYF37" s="29" t="s">
        <v>635</v>
      </c>
      <c r="LYG37" s="29" t="s">
        <v>635</v>
      </c>
      <c r="LYH37" s="29" t="s">
        <v>635</v>
      </c>
      <c r="LYI37" s="29" t="s">
        <v>635</v>
      </c>
      <c r="LYJ37" s="29" t="s">
        <v>635</v>
      </c>
      <c r="LYK37" s="29" t="s">
        <v>635</v>
      </c>
      <c r="LYL37" s="29" t="s">
        <v>635</v>
      </c>
      <c r="LYM37" s="29" t="s">
        <v>635</v>
      </c>
      <c r="LYN37" s="29" t="s">
        <v>635</v>
      </c>
      <c r="LYO37" s="29" t="s">
        <v>635</v>
      </c>
      <c r="LYP37" s="29" t="s">
        <v>635</v>
      </c>
      <c r="LYQ37" s="29" t="s">
        <v>635</v>
      </c>
      <c r="LYR37" s="29" t="s">
        <v>635</v>
      </c>
      <c r="LYS37" s="29" t="s">
        <v>635</v>
      </c>
      <c r="LYT37" s="29" t="s">
        <v>635</v>
      </c>
      <c r="LYU37" s="29" t="s">
        <v>635</v>
      </c>
      <c r="LYV37" s="29" t="s">
        <v>635</v>
      </c>
      <c r="LYW37" s="29" t="s">
        <v>635</v>
      </c>
      <c r="LYX37" s="29" t="s">
        <v>635</v>
      </c>
      <c r="LYY37" s="29" t="s">
        <v>635</v>
      </c>
      <c r="LYZ37" s="29" t="s">
        <v>635</v>
      </c>
      <c r="LZA37" s="29" t="s">
        <v>635</v>
      </c>
      <c r="LZB37" s="29" t="s">
        <v>635</v>
      </c>
      <c r="LZC37" s="29" t="s">
        <v>635</v>
      </c>
      <c r="LZD37" s="29" t="s">
        <v>635</v>
      </c>
      <c r="LZE37" s="29" t="s">
        <v>635</v>
      </c>
      <c r="LZF37" s="29" t="s">
        <v>635</v>
      </c>
      <c r="LZG37" s="29" t="s">
        <v>635</v>
      </c>
      <c r="LZH37" s="29" t="s">
        <v>635</v>
      </c>
      <c r="LZI37" s="29" t="s">
        <v>635</v>
      </c>
      <c r="LZJ37" s="29" t="s">
        <v>635</v>
      </c>
      <c r="LZK37" s="29" t="s">
        <v>635</v>
      </c>
      <c r="LZL37" s="29" t="s">
        <v>635</v>
      </c>
      <c r="LZM37" s="29" t="s">
        <v>635</v>
      </c>
      <c r="LZN37" s="29" t="s">
        <v>635</v>
      </c>
      <c r="LZO37" s="29" t="s">
        <v>635</v>
      </c>
      <c r="LZP37" s="29" t="s">
        <v>635</v>
      </c>
      <c r="LZQ37" s="29" t="s">
        <v>635</v>
      </c>
      <c r="LZR37" s="29" t="s">
        <v>635</v>
      </c>
      <c r="LZS37" s="29" t="s">
        <v>635</v>
      </c>
      <c r="LZT37" s="29" t="s">
        <v>635</v>
      </c>
      <c r="LZU37" s="29" t="s">
        <v>635</v>
      </c>
      <c r="LZV37" s="29" t="s">
        <v>635</v>
      </c>
      <c r="LZW37" s="29" t="s">
        <v>635</v>
      </c>
      <c r="LZX37" s="29" t="s">
        <v>635</v>
      </c>
      <c r="LZY37" s="29" t="s">
        <v>635</v>
      </c>
      <c r="LZZ37" s="29" t="s">
        <v>635</v>
      </c>
      <c r="MAA37" s="29" t="s">
        <v>635</v>
      </c>
      <c r="MAB37" s="29" t="s">
        <v>635</v>
      </c>
      <c r="MAC37" s="29" t="s">
        <v>635</v>
      </c>
      <c r="MAD37" s="29" t="s">
        <v>635</v>
      </c>
      <c r="MAE37" s="29" t="s">
        <v>635</v>
      </c>
      <c r="MAF37" s="29" t="s">
        <v>635</v>
      </c>
      <c r="MAG37" s="29" t="s">
        <v>635</v>
      </c>
      <c r="MAH37" s="29" t="s">
        <v>635</v>
      </c>
      <c r="MAI37" s="29" t="s">
        <v>635</v>
      </c>
      <c r="MAJ37" s="29" t="s">
        <v>635</v>
      </c>
      <c r="MAK37" s="29" t="s">
        <v>635</v>
      </c>
      <c r="MAL37" s="29" t="s">
        <v>635</v>
      </c>
      <c r="MAM37" s="29" t="s">
        <v>635</v>
      </c>
      <c r="MAN37" s="29" t="s">
        <v>635</v>
      </c>
      <c r="MAO37" s="29" t="s">
        <v>635</v>
      </c>
      <c r="MAP37" s="29" t="s">
        <v>635</v>
      </c>
      <c r="MAQ37" s="29" t="s">
        <v>635</v>
      </c>
      <c r="MAR37" s="29" t="s">
        <v>635</v>
      </c>
      <c r="MAS37" s="29" t="s">
        <v>635</v>
      </c>
      <c r="MAT37" s="29" t="s">
        <v>635</v>
      </c>
      <c r="MAU37" s="29" t="s">
        <v>635</v>
      </c>
      <c r="MAV37" s="29" t="s">
        <v>635</v>
      </c>
      <c r="MAW37" s="29" t="s">
        <v>635</v>
      </c>
      <c r="MAX37" s="29" t="s">
        <v>635</v>
      </c>
      <c r="MAY37" s="29" t="s">
        <v>635</v>
      </c>
      <c r="MAZ37" s="29" t="s">
        <v>635</v>
      </c>
      <c r="MBA37" s="29" t="s">
        <v>635</v>
      </c>
      <c r="MBB37" s="29" t="s">
        <v>635</v>
      </c>
      <c r="MBC37" s="29" t="s">
        <v>635</v>
      </c>
      <c r="MBD37" s="29" t="s">
        <v>635</v>
      </c>
      <c r="MBE37" s="29" t="s">
        <v>635</v>
      </c>
      <c r="MBF37" s="29" t="s">
        <v>635</v>
      </c>
      <c r="MBG37" s="29" t="s">
        <v>635</v>
      </c>
      <c r="MBH37" s="29" t="s">
        <v>635</v>
      </c>
      <c r="MBI37" s="29" t="s">
        <v>635</v>
      </c>
      <c r="MBJ37" s="29" t="s">
        <v>635</v>
      </c>
      <c r="MBK37" s="29" t="s">
        <v>635</v>
      </c>
      <c r="MBL37" s="29" t="s">
        <v>635</v>
      </c>
      <c r="MBM37" s="29" t="s">
        <v>635</v>
      </c>
      <c r="MBN37" s="29" t="s">
        <v>635</v>
      </c>
      <c r="MBO37" s="29" t="s">
        <v>635</v>
      </c>
      <c r="MBP37" s="29" t="s">
        <v>635</v>
      </c>
      <c r="MBQ37" s="29" t="s">
        <v>635</v>
      </c>
      <c r="MBR37" s="29" t="s">
        <v>635</v>
      </c>
      <c r="MBS37" s="29" t="s">
        <v>635</v>
      </c>
      <c r="MBT37" s="29" t="s">
        <v>635</v>
      </c>
      <c r="MBU37" s="29" t="s">
        <v>635</v>
      </c>
      <c r="MBV37" s="29" t="s">
        <v>635</v>
      </c>
      <c r="MBW37" s="29" t="s">
        <v>635</v>
      </c>
      <c r="MBX37" s="29" t="s">
        <v>635</v>
      </c>
      <c r="MBY37" s="29" t="s">
        <v>635</v>
      </c>
      <c r="MBZ37" s="29" t="s">
        <v>635</v>
      </c>
      <c r="MCA37" s="29" t="s">
        <v>635</v>
      </c>
      <c r="MCB37" s="29" t="s">
        <v>635</v>
      </c>
      <c r="MCC37" s="29" t="s">
        <v>635</v>
      </c>
      <c r="MCD37" s="29" t="s">
        <v>635</v>
      </c>
      <c r="MCE37" s="29" t="s">
        <v>635</v>
      </c>
      <c r="MCF37" s="29" t="s">
        <v>635</v>
      </c>
      <c r="MCG37" s="29" t="s">
        <v>635</v>
      </c>
      <c r="MCH37" s="29" t="s">
        <v>635</v>
      </c>
      <c r="MCI37" s="29" t="s">
        <v>635</v>
      </c>
      <c r="MCJ37" s="29" t="s">
        <v>635</v>
      </c>
      <c r="MCK37" s="29" t="s">
        <v>635</v>
      </c>
      <c r="MCL37" s="29" t="s">
        <v>635</v>
      </c>
      <c r="MCM37" s="29" t="s">
        <v>635</v>
      </c>
      <c r="MCN37" s="29" t="s">
        <v>635</v>
      </c>
      <c r="MCO37" s="29" t="s">
        <v>635</v>
      </c>
      <c r="MCP37" s="29" t="s">
        <v>635</v>
      </c>
      <c r="MCQ37" s="29" t="s">
        <v>635</v>
      </c>
      <c r="MCR37" s="29" t="s">
        <v>635</v>
      </c>
      <c r="MCS37" s="29" t="s">
        <v>635</v>
      </c>
      <c r="MCT37" s="29" t="s">
        <v>635</v>
      </c>
      <c r="MCU37" s="29" t="s">
        <v>635</v>
      </c>
      <c r="MCV37" s="29" t="s">
        <v>635</v>
      </c>
      <c r="MCW37" s="29" t="s">
        <v>635</v>
      </c>
      <c r="MCX37" s="29" t="s">
        <v>635</v>
      </c>
      <c r="MCY37" s="29" t="s">
        <v>635</v>
      </c>
      <c r="MCZ37" s="29" t="s">
        <v>635</v>
      </c>
      <c r="MDA37" s="29" t="s">
        <v>635</v>
      </c>
      <c r="MDB37" s="29" t="s">
        <v>635</v>
      </c>
      <c r="MDC37" s="29" t="s">
        <v>635</v>
      </c>
      <c r="MDD37" s="29" t="s">
        <v>635</v>
      </c>
      <c r="MDE37" s="29" t="s">
        <v>635</v>
      </c>
      <c r="MDF37" s="29" t="s">
        <v>635</v>
      </c>
      <c r="MDG37" s="29" t="s">
        <v>635</v>
      </c>
      <c r="MDH37" s="29" t="s">
        <v>635</v>
      </c>
      <c r="MDI37" s="29" t="s">
        <v>635</v>
      </c>
      <c r="MDJ37" s="29" t="s">
        <v>635</v>
      </c>
      <c r="MDK37" s="29" t="s">
        <v>635</v>
      </c>
      <c r="MDL37" s="29" t="s">
        <v>635</v>
      </c>
      <c r="MDM37" s="29" t="s">
        <v>635</v>
      </c>
      <c r="MDN37" s="29" t="s">
        <v>635</v>
      </c>
      <c r="MDO37" s="29" t="s">
        <v>635</v>
      </c>
      <c r="MDP37" s="29" t="s">
        <v>635</v>
      </c>
      <c r="MDQ37" s="29" t="s">
        <v>635</v>
      </c>
      <c r="MDR37" s="29" t="s">
        <v>635</v>
      </c>
      <c r="MDS37" s="29" t="s">
        <v>635</v>
      </c>
      <c r="MDT37" s="29" t="s">
        <v>635</v>
      </c>
      <c r="MDU37" s="29" t="s">
        <v>635</v>
      </c>
      <c r="MDV37" s="29" t="s">
        <v>635</v>
      </c>
      <c r="MDW37" s="29" t="s">
        <v>635</v>
      </c>
      <c r="MDX37" s="29" t="s">
        <v>635</v>
      </c>
      <c r="MDY37" s="29" t="s">
        <v>635</v>
      </c>
      <c r="MDZ37" s="29" t="s">
        <v>635</v>
      </c>
      <c r="MEA37" s="29" t="s">
        <v>635</v>
      </c>
      <c r="MEB37" s="29" t="s">
        <v>635</v>
      </c>
      <c r="MEC37" s="29" t="s">
        <v>635</v>
      </c>
      <c r="MED37" s="29" t="s">
        <v>635</v>
      </c>
      <c r="MEE37" s="29" t="s">
        <v>635</v>
      </c>
      <c r="MEF37" s="29" t="s">
        <v>635</v>
      </c>
      <c r="MEG37" s="29" t="s">
        <v>635</v>
      </c>
      <c r="MEH37" s="29" t="s">
        <v>635</v>
      </c>
      <c r="MEI37" s="29" t="s">
        <v>635</v>
      </c>
      <c r="MEJ37" s="29" t="s">
        <v>635</v>
      </c>
      <c r="MEK37" s="29" t="s">
        <v>635</v>
      </c>
      <c r="MEL37" s="29" t="s">
        <v>635</v>
      </c>
      <c r="MEM37" s="29" t="s">
        <v>635</v>
      </c>
      <c r="MEN37" s="29" t="s">
        <v>635</v>
      </c>
      <c r="MEO37" s="29" t="s">
        <v>635</v>
      </c>
      <c r="MEP37" s="29" t="s">
        <v>635</v>
      </c>
      <c r="MEQ37" s="29" t="s">
        <v>635</v>
      </c>
      <c r="MER37" s="29" t="s">
        <v>635</v>
      </c>
      <c r="MES37" s="29" t="s">
        <v>635</v>
      </c>
      <c r="MET37" s="29" t="s">
        <v>635</v>
      </c>
      <c r="MEU37" s="29" t="s">
        <v>635</v>
      </c>
      <c r="MEV37" s="29" t="s">
        <v>635</v>
      </c>
      <c r="MEW37" s="29" t="s">
        <v>635</v>
      </c>
      <c r="MEX37" s="29" t="s">
        <v>635</v>
      </c>
      <c r="MEY37" s="29" t="s">
        <v>635</v>
      </c>
      <c r="MEZ37" s="29" t="s">
        <v>635</v>
      </c>
      <c r="MFA37" s="29" t="s">
        <v>635</v>
      </c>
      <c r="MFB37" s="29" t="s">
        <v>635</v>
      </c>
      <c r="MFC37" s="29" t="s">
        <v>635</v>
      </c>
      <c r="MFD37" s="29" t="s">
        <v>635</v>
      </c>
      <c r="MFE37" s="29" t="s">
        <v>635</v>
      </c>
      <c r="MFF37" s="29" t="s">
        <v>635</v>
      </c>
      <c r="MFG37" s="29" t="s">
        <v>635</v>
      </c>
      <c r="MFH37" s="29" t="s">
        <v>635</v>
      </c>
      <c r="MFI37" s="29" t="s">
        <v>635</v>
      </c>
      <c r="MFJ37" s="29" t="s">
        <v>635</v>
      </c>
      <c r="MFK37" s="29" t="s">
        <v>635</v>
      </c>
      <c r="MFL37" s="29" t="s">
        <v>635</v>
      </c>
      <c r="MFM37" s="29" t="s">
        <v>635</v>
      </c>
      <c r="MFN37" s="29" t="s">
        <v>635</v>
      </c>
      <c r="MFO37" s="29" t="s">
        <v>635</v>
      </c>
      <c r="MFP37" s="29" t="s">
        <v>635</v>
      </c>
      <c r="MFQ37" s="29" t="s">
        <v>635</v>
      </c>
      <c r="MFR37" s="29" t="s">
        <v>635</v>
      </c>
      <c r="MFS37" s="29" t="s">
        <v>635</v>
      </c>
      <c r="MFT37" s="29" t="s">
        <v>635</v>
      </c>
      <c r="MFU37" s="29" t="s">
        <v>635</v>
      </c>
      <c r="MFV37" s="29" t="s">
        <v>635</v>
      </c>
      <c r="MFW37" s="29" t="s">
        <v>635</v>
      </c>
      <c r="MFX37" s="29" t="s">
        <v>635</v>
      </c>
      <c r="MFY37" s="29" t="s">
        <v>635</v>
      </c>
      <c r="MFZ37" s="29" t="s">
        <v>635</v>
      </c>
      <c r="MGA37" s="29" t="s">
        <v>635</v>
      </c>
      <c r="MGB37" s="29" t="s">
        <v>635</v>
      </c>
      <c r="MGC37" s="29" t="s">
        <v>635</v>
      </c>
      <c r="MGD37" s="29" t="s">
        <v>635</v>
      </c>
      <c r="MGE37" s="29" t="s">
        <v>635</v>
      </c>
      <c r="MGF37" s="29" t="s">
        <v>635</v>
      </c>
      <c r="MGG37" s="29" t="s">
        <v>635</v>
      </c>
      <c r="MGH37" s="29" t="s">
        <v>635</v>
      </c>
      <c r="MGI37" s="29" t="s">
        <v>635</v>
      </c>
      <c r="MGJ37" s="29" t="s">
        <v>635</v>
      </c>
      <c r="MGK37" s="29" t="s">
        <v>635</v>
      </c>
      <c r="MGL37" s="29" t="s">
        <v>635</v>
      </c>
      <c r="MGM37" s="29" t="s">
        <v>635</v>
      </c>
      <c r="MGN37" s="29" t="s">
        <v>635</v>
      </c>
      <c r="MGO37" s="29" t="s">
        <v>635</v>
      </c>
      <c r="MGP37" s="29" t="s">
        <v>635</v>
      </c>
      <c r="MGQ37" s="29" t="s">
        <v>635</v>
      </c>
      <c r="MGR37" s="29" t="s">
        <v>635</v>
      </c>
      <c r="MGS37" s="29" t="s">
        <v>635</v>
      </c>
      <c r="MGT37" s="29" t="s">
        <v>635</v>
      </c>
      <c r="MGU37" s="29" t="s">
        <v>635</v>
      </c>
      <c r="MGV37" s="29" t="s">
        <v>635</v>
      </c>
      <c r="MGW37" s="29" t="s">
        <v>635</v>
      </c>
      <c r="MGX37" s="29" t="s">
        <v>635</v>
      </c>
      <c r="MGY37" s="29" t="s">
        <v>635</v>
      </c>
      <c r="MGZ37" s="29" t="s">
        <v>635</v>
      </c>
      <c r="MHA37" s="29" t="s">
        <v>635</v>
      </c>
      <c r="MHB37" s="29" t="s">
        <v>635</v>
      </c>
      <c r="MHC37" s="29" t="s">
        <v>635</v>
      </c>
      <c r="MHD37" s="29" t="s">
        <v>635</v>
      </c>
      <c r="MHE37" s="29" t="s">
        <v>635</v>
      </c>
      <c r="MHF37" s="29" t="s">
        <v>635</v>
      </c>
      <c r="MHG37" s="29" t="s">
        <v>635</v>
      </c>
      <c r="MHH37" s="29" t="s">
        <v>635</v>
      </c>
      <c r="MHI37" s="29" t="s">
        <v>635</v>
      </c>
      <c r="MHJ37" s="29" t="s">
        <v>635</v>
      </c>
      <c r="MHK37" s="29" t="s">
        <v>635</v>
      </c>
      <c r="MHL37" s="29" t="s">
        <v>635</v>
      </c>
      <c r="MHM37" s="29" t="s">
        <v>635</v>
      </c>
      <c r="MHN37" s="29" t="s">
        <v>635</v>
      </c>
      <c r="MHO37" s="29" t="s">
        <v>635</v>
      </c>
      <c r="MHP37" s="29" t="s">
        <v>635</v>
      </c>
      <c r="MHQ37" s="29" t="s">
        <v>635</v>
      </c>
      <c r="MHR37" s="29" t="s">
        <v>635</v>
      </c>
      <c r="MHS37" s="29" t="s">
        <v>635</v>
      </c>
      <c r="MHT37" s="29" t="s">
        <v>635</v>
      </c>
      <c r="MHU37" s="29" t="s">
        <v>635</v>
      </c>
      <c r="MHV37" s="29" t="s">
        <v>635</v>
      </c>
      <c r="MHW37" s="29" t="s">
        <v>635</v>
      </c>
      <c r="MHX37" s="29" t="s">
        <v>635</v>
      </c>
      <c r="MHY37" s="29" t="s">
        <v>635</v>
      </c>
      <c r="MHZ37" s="29" t="s">
        <v>635</v>
      </c>
      <c r="MIA37" s="29" t="s">
        <v>635</v>
      </c>
      <c r="MIB37" s="29" t="s">
        <v>635</v>
      </c>
      <c r="MIC37" s="29" t="s">
        <v>635</v>
      </c>
      <c r="MID37" s="29" t="s">
        <v>635</v>
      </c>
      <c r="MIE37" s="29" t="s">
        <v>635</v>
      </c>
      <c r="MIF37" s="29" t="s">
        <v>635</v>
      </c>
      <c r="MIG37" s="29" t="s">
        <v>635</v>
      </c>
      <c r="MIH37" s="29" t="s">
        <v>635</v>
      </c>
      <c r="MII37" s="29" t="s">
        <v>635</v>
      </c>
      <c r="MIJ37" s="29" t="s">
        <v>635</v>
      </c>
      <c r="MIK37" s="29" t="s">
        <v>635</v>
      </c>
      <c r="MIL37" s="29" t="s">
        <v>635</v>
      </c>
      <c r="MIM37" s="29" t="s">
        <v>635</v>
      </c>
      <c r="MIN37" s="29" t="s">
        <v>635</v>
      </c>
      <c r="MIO37" s="29" t="s">
        <v>635</v>
      </c>
      <c r="MIP37" s="29" t="s">
        <v>635</v>
      </c>
      <c r="MIQ37" s="29" t="s">
        <v>635</v>
      </c>
      <c r="MIR37" s="29" t="s">
        <v>635</v>
      </c>
      <c r="MIS37" s="29" t="s">
        <v>635</v>
      </c>
      <c r="MIT37" s="29" t="s">
        <v>635</v>
      </c>
      <c r="MIU37" s="29" t="s">
        <v>635</v>
      </c>
      <c r="MIV37" s="29" t="s">
        <v>635</v>
      </c>
      <c r="MIW37" s="29" t="s">
        <v>635</v>
      </c>
      <c r="MIX37" s="29" t="s">
        <v>635</v>
      </c>
      <c r="MIY37" s="29" t="s">
        <v>635</v>
      </c>
      <c r="MIZ37" s="29" t="s">
        <v>635</v>
      </c>
      <c r="MJA37" s="29" t="s">
        <v>635</v>
      </c>
      <c r="MJB37" s="29" t="s">
        <v>635</v>
      </c>
      <c r="MJC37" s="29" t="s">
        <v>635</v>
      </c>
      <c r="MJD37" s="29" t="s">
        <v>635</v>
      </c>
      <c r="MJE37" s="29" t="s">
        <v>635</v>
      </c>
      <c r="MJF37" s="29" t="s">
        <v>635</v>
      </c>
      <c r="MJG37" s="29" t="s">
        <v>635</v>
      </c>
      <c r="MJH37" s="29" t="s">
        <v>635</v>
      </c>
      <c r="MJI37" s="29" t="s">
        <v>635</v>
      </c>
      <c r="MJJ37" s="29" t="s">
        <v>635</v>
      </c>
      <c r="MJK37" s="29" t="s">
        <v>635</v>
      </c>
      <c r="MJL37" s="29" t="s">
        <v>635</v>
      </c>
      <c r="MJM37" s="29" t="s">
        <v>635</v>
      </c>
      <c r="MJN37" s="29" t="s">
        <v>635</v>
      </c>
      <c r="MJO37" s="29" t="s">
        <v>635</v>
      </c>
      <c r="MJP37" s="29" t="s">
        <v>635</v>
      </c>
      <c r="MJQ37" s="29" t="s">
        <v>635</v>
      </c>
      <c r="MJR37" s="29" t="s">
        <v>635</v>
      </c>
      <c r="MJS37" s="29" t="s">
        <v>635</v>
      </c>
      <c r="MJT37" s="29" t="s">
        <v>635</v>
      </c>
      <c r="MJU37" s="29" t="s">
        <v>635</v>
      </c>
      <c r="MJV37" s="29" t="s">
        <v>635</v>
      </c>
      <c r="MJW37" s="29" t="s">
        <v>635</v>
      </c>
      <c r="MJX37" s="29" t="s">
        <v>635</v>
      </c>
      <c r="MJY37" s="29" t="s">
        <v>635</v>
      </c>
      <c r="MJZ37" s="29" t="s">
        <v>635</v>
      </c>
      <c r="MKA37" s="29" t="s">
        <v>635</v>
      </c>
      <c r="MKB37" s="29" t="s">
        <v>635</v>
      </c>
      <c r="MKC37" s="29" t="s">
        <v>635</v>
      </c>
      <c r="MKD37" s="29" t="s">
        <v>635</v>
      </c>
      <c r="MKE37" s="29" t="s">
        <v>635</v>
      </c>
      <c r="MKF37" s="29" t="s">
        <v>635</v>
      </c>
      <c r="MKG37" s="29" t="s">
        <v>635</v>
      </c>
      <c r="MKH37" s="29" t="s">
        <v>635</v>
      </c>
      <c r="MKI37" s="29" t="s">
        <v>635</v>
      </c>
      <c r="MKJ37" s="29" t="s">
        <v>635</v>
      </c>
      <c r="MKK37" s="29" t="s">
        <v>635</v>
      </c>
      <c r="MKL37" s="29" t="s">
        <v>635</v>
      </c>
      <c r="MKM37" s="29" t="s">
        <v>635</v>
      </c>
      <c r="MKN37" s="29" t="s">
        <v>635</v>
      </c>
      <c r="MKO37" s="29" t="s">
        <v>635</v>
      </c>
      <c r="MKP37" s="29" t="s">
        <v>635</v>
      </c>
      <c r="MKQ37" s="29" t="s">
        <v>635</v>
      </c>
      <c r="MKR37" s="29" t="s">
        <v>635</v>
      </c>
      <c r="MKS37" s="29" t="s">
        <v>635</v>
      </c>
      <c r="MKT37" s="29" t="s">
        <v>635</v>
      </c>
      <c r="MKU37" s="29" t="s">
        <v>635</v>
      </c>
      <c r="MKV37" s="29" t="s">
        <v>635</v>
      </c>
      <c r="MKW37" s="29" t="s">
        <v>635</v>
      </c>
      <c r="MKX37" s="29" t="s">
        <v>635</v>
      </c>
      <c r="MKY37" s="29" t="s">
        <v>635</v>
      </c>
      <c r="MKZ37" s="29" t="s">
        <v>635</v>
      </c>
      <c r="MLA37" s="29" t="s">
        <v>635</v>
      </c>
      <c r="MLB37" s="29" t="s">
        <v>635</v>
      </c>
      <c r="MLC37" s="29" t="s">
        <v>635</v>
      </c>
      <c r="MLD37" s="29" t="s">
        <v>635</v>
      </c>
      <c r="MLE37" s="29" t="s">
        <v>635</v>
      </c>
      <c r="MLF37" s="29" t="s">
        <v>635</v>
      </c>
      <c r="MLG37" s="29" t="s">
        <v>635</v>
      </c>
      <c r="MLH37" s="29" t="s">
        <v>635</v>
      </c>
      <c r="MLI37" s="29" t="s">
        <v>635</v>
      </c>
      <c r="MLJ37" s="29" t="s">
        <v>635</v>
      </c>
      <c r="MLK37" s="29" t="s">
        <v>635</v>
      </c>
      <c r="MLL37" s="29" t="s">
        <v>635</v>
      </c>
      <c r="MLM37" s="29" t="s">
        <v>635</v>
      </c>
      <c r="MLN37" s="29" t="s">
        <v>635</v>
      </c>
      <c r="MLO37" s="29" t="s">
        <v>635</v>
      </c>
      <c r="MLP37" s="29" t="s">
        <v>635</v>
      </c>
      <c r="MLQ37" s="29" t="s">
        <v>635</v>
      </c>
      <c r="MLR37" s="29" t="s">
        <v>635</v>
      </c>
      <c r="MLS37" s="29" t="s">
        <v>635</v>
      </c>
      <c r="MLT37" s="29" t="s">
        <v>635</v>
      </c>
      <c r="MLU37" s="29" t="s">
        <v>635</v>
      </c>
      <c r="MLV37" s="29" t="s">
        <v>635</v>
      </c>
      <c r="MLW37" s="29" t="s">
        <v>635</v>
      </c>
      <c r="MLX37" s="29" t="s">
        <v>635</v>
      </c>
      <c r="MLY37" s="29" t="s">
        <v>635</v>
      </c>
      <c r="MLZ37" s="29" t="s">
        <v>635</v>
      </c>
      <c r="MMA37" s="29" t="s">
        <v>635</v>
      </c>
      <c r="MMB37" s="29" t="s">
        <v>635</v>
      </c>
      <c r="MMC37" s="29" t="s">
        <v>635</v>
      </c>
      <c r="MMD37" s="29" t="s">
        <v>635</v>
      </c>
      <c r="MME37" s="29" t="s">
        <v>635</v>
      </c>
      <c r="MMF37" s="29" t="s">
        <v>635</v>
      </c>
      <c r="MMG37" s="29" t="s">
        <v>635</v>
      </c>
      <c r="MMH37" s="29" t="s">
        <v>635</v>
      </c>
      <c r="MMI37" s="29" t="s">
        <v>635</v>
      </c>
      <c r="MMJ37" s="29" t="s">
        <v>635</v>
      </c>
      <c r="MMK37" s="29" t="s">
        <v>635</v>
      </c>
      <c r="MML37" s="29" t="s">
        <v>635</v>
      </c>
      <c r="MMM37" s="29" t="s">
        <v>635</v>
      </c>
      <c r="MMN37" s="29" t="s">
        <v>635</v>
      </c>
      <c r="MMO37" s="29" t="s">
        <v>635</v>
      </c>
      <c r="MMP37" s="29" t="s">
        <v>635</v>
      </c>
      <c r="MMQ37" s="29" t="s">
        <v>635</v>
      </c>
      <c r="MMR37" s="29" t="s">
        <v>635</v>
      </c>
      <c r="MMS37" s="29" t="s">
        <v>635</v>
      </c>
      <c r="MMT37" s="29" t="s">
        <v>635</v>
      </c>
      <c r="MMU37" s="29" t="s">
        <v>635</v>
      </c>
      <c r="MMV37" s="29" t="s">
        <v>635</v>
      </c>
      <c r="MMW37" s="29" t="s">
        <v>635</v>
      </c>
      <c r="MMX37" s="29" t="s">
        <v>635</v>
      </c>
      <c r="MMY37" s="29" t="s">
        <v>635</v>
      </c>
      <c r="MMZ37" s="29" t="s">
        <v>635</v>
      </c>
      <c r="MNA37" s="29" t="s">
        <v>635</v>
      </c>
      <c r="MNB37" s="29" t="s">
        <v>635</v>
      </c>
      <c r="MNC37" s="29" t="s">
        <v>635</v>
      </c>
      <c r="MND37" s="29" t="s">
        <v>635</v>
      </c>
      <c r="MNE37" s="29" t="s">
        <v>635</v>
      </c>
      <c r="MNF37" s="29" t="s">
        <v>635</v>
      </c>
      <c r="MNG37" s="29" t="s">
        <v>635</v>
      </c>
      <c r="MNH37" s="29" t="s">
        <v>635</v>
      </c>
      <c r="MNI37" s="29" t="s">
        <v>635</v>
      </c>
      <c r="MNJ37" s="29" t="s">
        <v>635</v>
      </c>
      <c r="MNK37" s="29" t="s">
        <v>635</v>
      </c>
      <c r="MNL37" s="29" t="s">
        <v>635</v>
      </c>
      <c r="MNM37" s="29" t="s">
        <v>635</v>
      </c>
      <c r="MNN37" s="29" t="s">
        <v>635</v>
      </c>
      <c r="MNO37" s="29" t="s">
        <v>635</v>
      </c>
      <c r="MNP37" s="29" t="s">
        <v>635</v>
      </c>
      <c r="MNQ37" s="29" t="s">
        <v>635</v>
      </c>
      <c r="MNR37" s="29" t="s">
        <v>635</v>
      </c>
      <c r="MNS37" s="29" t="s">
        <v>635</v>
      </c>
      <c r="MNT37" s="29" t="s">
        <v>635</v>
      </c>
      <c r="MNU37" s="29" t="s">
        <v>635</v>
      </c>
      <c r="MNV37" s="29" t="s">
        <v>635</v>
      </c>
      <c r="MNW37" s="29" t="s">
        <v>635</v>
      </c>
      <c r="MNX37" s="29" t="s">
        <v>635</v>
      </c>
      <c r="MNY37" s="29" t="s">
        <v>635</v>
      </c>
      <c r="MNZ37" s="29" t="s">
        <v>635</v>
      </c>
      <c r="MOA37" s="29" t="s">
        <v>635</v>
      </c>
      <c r="MOB37" s="29" t="s">
        <v>635</v>
      </c>
      <c r="MOC37" s="29" t="s">
        <v>635</v>
      </c>
      <c r="MOD37" s="29" t="s">
        <v>635</v>
      </c>
      <c r="MOE37" s="29" t="s">
        <v>635</v>
      </c>
      <c r="MOF37" s="29" t="s">
        <v>635</v>
      </c>
      <c r="MOG37" s="29" t="s">
        <v>635</v>
      </c>
      <c r="MOH37" s="29" t="s">
        <v>635</v>
      </c>
      <c r="MOI37" s="29" t="s">
        <v>635</v>
      </c>
      <c r="MOJ37" s="29" t="s">
        <v>635</v>
      </c>
      <c r="MOK37" s="29" t="s">
        <v>635</v>
      </c>
      <c r="MOL37" s="29" t="s">
        <v>635</v>
      </c>
      <c r="MOM37" s="29" t="s">
        <v>635</v>
      </c>
      <c r="MON37" s="29" t="s">
        <v>635</v>
      </c>
      <c r="MOO37" s="29" t="s">
        <v>635</v>
      </c>
      <c r="MOP37" s="29" t="s">
        <v>635</v>
      </c>
      <c r="MOQ37" s="29" t="s">
        <v>635</v>
      </c>
      <c r="MOR37" s="29" t="s">
        <v>635</v>
      </c>
      <c r="MOS37" s="29" t="s">
        <v>635</v>
      </c>
      <c r="MOT37" s="29" t="s">
        <v>635</v>
      </c>
      <c r="MOU37" s="29" t="s">
        <v>635</v>
      </c>
      <c r="MOV37" s="29" t="s">
        <v>635</v>
      </c>
      <c r="MOW37" s="29" t="s">
        <v>635</v>
      </c>
      <c r="MOX37" s="29" t="s">
        <v>635</v>
      </c>
      <c r="MOY37" s="29" t="s">
        <v>635</v>
      </c>
      <c r="MOZ37" s="29" t="s">
        <v>635</v>
      </c>
      <c r="MPA37" s="29" t="s">
        <v>635</v>
      </c>
      <c r="MPB37" s="29" t="s">
        <v>635</v>
      </c>
      <c r="MPC37" s="29" t="s">
        <v>635</v>
      </c>
      <c r="MPD37" s="29" t="s">
        <v>635</v>
      </c>
      <c r="MPE37" s="29" t="s">
        <v>635</v>
      </c>
      <c r="MPF37" s="29" t="s">
        <v>635</v>
      </c>
      <c r="MPG37" s="29" t="s">
        <v>635</v>
      </c>
      <c r="MPH37" s="29" t="s">
        <v>635</v>
      </c>
      <c r="MPI37" s="29" t="s">
        <v>635</v>
      </c>
      <c r="MPJ37" s="29" t="s">
        <v>635</v>
      </c>
      <c r="MPK37" s="29" t="s">
        <v>635</v>
      </c>
      <c r="MPL37" s="29" t="s">
        <v>635</v>
      </c>
      <c r="MPM37" s="29" t="s">
        <v>635</v>
      </c>
      <c r="MPN37" s="29" t="s">
        <v>635</v>
      </c>
      <c r="MPO37" s="29" t="s">
        <v>635</v>
      </c>
      <c r="MPP37" s="29" t="s">
        <v>635</v>
      </c>
      <c r="MPQ37" s="29" t="s">
        <v>635</v>
      </c>
      <c r="MPR37" s="29" t="s">
        <v>635</v>
      </c>
      <c r="MPS37" s="29" t="s">
        <v>635</v>
      </c>
      <c r="MPT37" s="29" t="s">
        <v>635</v>
      </c>
      <c r="MPU37" s="29" t="s">
        <v>635</v>
      </c>
      <c r="MPV37" s="29" t="s">
        <v>635</v>
      </c>
      <c r="MPW37" s="29" t="s">
        <v>635</v>
      </c>
      <c r="MPX37" s="29" t="s">
        <v>635</v>
      </c>
      <c r="MPY37" s="29" t="s">
        <v>635</v>
      </c>
      <c r="MPZ37" s="29" t="s">
        <v>635</v>
      </c>
      <c r="MQA37" s="29" t="s">
        <v>635</v>
      </c>
      <c r="MQB37" s="29" t="s">
        <v>635</v>
      </c>
      <c r="MQC37" s="29" t="s">
        <v>635</v>
      </c>
      <c r="MQD37" s="29" t="s">
        <v>635</v>
      </c>
      <c r="MQE37" s="29" t="s">
        <v>635</v>
      </c>
      <c r="MQF37" s="29" t="s">
        <v>635</v>
      </c>
      <c r="MQG37" s="29" t="s">
        <v>635</v>
      </c>
      <c r="MQH37" s="29" t="s">
        <v>635</v>
      </c>
      <c r="MQI37" s="29" t="s">
        <v>635</v>
      </c>
      <c r="MQJ37" s="29" t="s">
        <v>635</v>
      </c>
      <c r="MQK37" s="29" t="s">
        <v>635</v>
      </c>
      <c r="MQL37" s="29" t="s">
        <v>635</v>
      </c>
      <c r="MQM37" s="29" t="s">
        <v>635</v>
      </c>
      <c r="MQN37" s="29" t="s">
        <v>635</v>
      </c>
      <c r="MQO37" s="29" t="s">
        <v>635</v>
      </c>
      <c r="MQP37" s="29" t="s">
        <v>635</v>
      </c>
      <c r="MQQ37" s="29" t="s">
        <v>635</v>
      </c>
      <c r="MQR37" s="29" t="s">
        <v>635</v>
      </c>
      <c r="MQS37" s="29" t="s">
        <v>635</v>
      </c>
      <c r="MQT37" s="29" t="s">
        <v>635</v>
      </c>
      <c r="MQU37" s="29" t="s">
        <v>635</v>
      </c>
      <c r="MQV37" s="29" t="s">
        <v>635</v>
      </c>
      <c r="MQW37" s="29" t="s">
        <v>635</v>
      </c>
      <c r="MQX37" s="29" t="s">
        <v>635</v>
      </c>
      <c r="MQY37" s="29" t="s">
        <v>635</v>
      </c>
      <c r="MQZ37" s="29" t="s">
        <v>635</v>
      </c>
      <c r="MRA37" s="29" t="s">
        <v>635</v>
      </c>
      <c r="MRB37" s="29" t="s">
        <v>635</v>
      </c>
      <c r="MRC37" s="29" t="s">
        <v>635</v>
      </c>
      <c r="MRD37" s="29" t="s">
        <v>635</v>
      </c>
      <c r="MRE37" s="29" t="s">
        <v>635</v>
      </c>
      <c r="MRF37" s="29" t="s">
        <v>635</v>
      </c>
      <c r="MRG37" s="29" t="s">
        <v>635</v>
      </c>
      <c r="MRH37" s="29" t="s">
        <v>635</v>
      </c>
      <c r="MRI37" s="29" t="s">
        <v>635</v>
      </c>
      <c r="MRJ37" s="29" t="s">
        <v>635</v>
      </c>
      <c r="MRK37" s="29" t="s">
        <v>635</v>
      </c>
      <c r="MRL37" s="29" t="s">
        <v>635</v>
      </c>
      <c r="MRM37" s="29" t="s">
        <v>635</v>
      </c>
      <c r="MRN37" s="29" t="s">
        <v>635</v>
      </c>
      <c r="MRO37" s="29" t="s">
        <v>635</v>
      </c>
      <c r="MRP37" s="29" t="s">
        <v>635</v>
      </c>
      <c r="MRQ37" s="29" t="s">
        <v>635</v>
      </c>
      <c r="MRR37" s="29" t="s">
        <v>635</v>
      </c>
      <c r="MRS37" s="29" t="s">
        <v>635</v>
      </c>
      <c r="MRT37" s="29" t="s">
        <v>635</v>
      </c>
      <c r="MRU37" s="29" t="s">
        <v>635</v>
      </c>
      <c r="MRV37" s="29" t="s">
        <v>635</v>
      </c>
      <c r="MRW37" s="29" t="s">
        <v>635</v>
      </c>
      <c r="MRX37" s="29" t="s">
        <v>635</v>
      </c>
      <c r="MRY37" s="29" t="s">
        <v>635</v>
      </c>
      <c r="MRZ37" s="29" t="s">
        <v>635</v>
      </c>
      <c r="MSA37" s="29" t="s">
        <v>635</v>
      </c>
      <c r="MSB37" s="29" t="s">
        <v>635</v>
      </c>
      <c r="MSC37" s="29" t="s">
        <v>635</v>
      </c>
      <c r="MSD37" s="29" t="s">
        <v>635</v>
      </c>
      <c r="MSE37" s="29" t="s">
        <v>635</v>
      </c>
      <c r="MSF37" s="29" t="s">
        <v>635</v>
      </c>
      <c r="MSG37" s="29" t="s">
        <v>635</v>
      </c>
      <c r="MSH37" s="29" t="s">
        <v>635</v>
      </c>
      <c r="MSI37" s="29" t="s">
        <v>635</v>
      </c>
      <c r="MSJ37" s="29" t="s">
        <v>635</v>
      </c>
      <c r="MSK37" s="29" t="s">
        <v>635</v>
      </c>
      <c r="MSL37" s="29" t="s">
        <v>635</v>
      </c>
      <c r="MSM37" s="29" t="s">
        <v>635</v>
      </c>
      <c r="MSN37" s="29" t="s">
        <v>635</v>
      </c>
      <c r="MSO37" s="29" t="s">
        <v>635</v>
      </c>
      <c r="MSP37" s="29" t="s">
        <v>635</v>
      </c>
      <c r="MSQ37" s="29" t="s">
        <v>635</v>
      </c>
      <c r="MSR37" s="29" t="s">
        <v>635</v>
      </c>
      <c r="MSS37" s="29" t="s">
        <v>635</v>
      </c>
      <c r="MST37" s="29" t="s">
        <v>635</v>
      </c>
      <c r="MSU37" s="29" t="s">
        <v>635</v>
      </c>
      <c r="MSV37" s="29" t="s">
        <v>635</v>
      </c>
      <c r="MSW37" s="29" t="s">
        <v>635</v>
      </c>
      <c r="MSX37" s="29" t="s">
        <v>635</v>
      </c>
      <c r="MSY37" s="29" t="s">
        <v>635</v>
      </c>
      <c r="MSZ37" s="29" t="s">
        <v>635</v>
      </c>
      <c r="MTA37" s="29" t="s">
        <v>635</v>
      </c>
      <c r="MTB37" s="29" t="s">
        <v>635</v>
      </c>
      <c r="MTC37" s="29" t="s">
        <v>635</v>
      </c>
      <c r="MTD37" s="29" t="s">
        <v>635</v>
      </c>
      <c r="MTE37" s="29" t="s">
        <v>635</v>
      </c>
      <c r="MTF37" s="29" t="s">
        <v>635</v>
      </c>
      <c r="MTG37" s="29" t="s">
        <v>635</v>
      </c>
      <c r="MTH37" s="29" t="s">
        <v>635</v>
      </c>
      <c r="MTI37" s="29" t="s">
        <v>635</v>
      </c>
      <c r="MTJ37" s="29" t="s">
        <v>635</v>
      </c>
      <c r="MTK37" s="29" t="s">
        <v>635</v>
      </c>
      <c r="MTL37" s="29" t="s">
        <v>635</v>
      </c>
      <c r="MTM37" s="29" t="s">
        <v>635</v>
      </c>
      <c r="MTN37" s="29" t="s">
        <v>635</v>
      </c>
      <c r="MTO37" s="29" t="s">
        <v>635</v>
      </c>
      <c r="MTP37" s="29" t="s">
        <v>635</v>
      </c>
      <c r="MTQ37" s="29" t="s">
        <v>635</v>
      </c>
      <c r="MTR37" s="29" t="s">
        <v>635</v>
      </c>
      <c r="MTS37" s="29" t="s">
        <v>635</v>
      </c>
      <c r="MTT37" s="29" t="s">
        <v>635</v>
      </c>
      <c r="MTU37" s="29" t="s">
        <v>635</v>
      </c>
      <c r="MTV37" s="29" t="s">
        <v>635</v>
      </c>
      <c r="MTW37" s="29" t="s">
        <v>635</v>
      </c>
      <c r="MTX37" s="29" t="s">
        <v>635</v>
      </c>
      <c r="MTY37" s="29" t="s">
        <v>635</v>
      </c>
      <c r="MTZ37" s="29" t="s">
        <v>635</v>
      </c>
      <c r="MUA37" s="29" t="s">
        <v>635</v>
      </c>
      <c r="MUB37" s="29" t="s">
        <v>635</v>
      </c>
      <c r="MUC37" s="29" t="s">
        <v>635</v>
      </c>
      <c r="MUD37" s="29" t="s">
        <v>635</v>
      </c>
      <c r="MUE37" s="29" t="s">
        <v>635</v>
      </c>
      <c r="MUF37" s="29" t="s">
        <v>635</v>
      </c>
      <c r="MUG37" s="29" t="s">
        <v>635</v>
      </c>
      <c r="MUH37" s="29" t="s">
        <v>635</v>
      </c>
      <c r="MUI37" s="29" t="s">
        <v>635</v>
      </c>
      <c r="MUJ37" s="29" t="s">
        <v>635</v>
      </c>
      <c r="MUK37" s="29" t="s">
        <v>635</v>
      </c>
      <c r="MUL37" s="29" t="s">
        <v>635</v>
      </c>
      <c r="MUM37" s="29" t="s">
        <v>635</v>
      </c>
      <c r="MUN37" s="29" t="s">
        <v>635</v>
      </c>
      <c r="MUO37" s="29" t="s">
        <v>635</v>
      </c>
      <c r="MUP37" s="29" t="s">
        <v>635</v>
      </c>
      <c r="MUQ37" s="29" t="s">
        <v>635</v>
      </c>
      <c r="MUR37" s="29" t="s">
        <v>635</v>
      </c>
      <c r="MUS37" s="29" t="s">
        <v>635</v>
      </c>
      <c r="MUT37" s="29" t="s">
        <v>635</v>
      </c>
      <c r="MUU37" s="29" t="s">
        <v>635</v>
      </c>
      <c r="MUV37" s="29" t="s">
        <v>635</v>
      </c>
      <c r="MUW37" s="29" t="s">
        <v>635</v>
      </c>
      <c r="MUX37" s="29" t="s">
        <v>635</v>
      </c>
      <c r="MUY37" s="29" t="s">
        <v>635</v>
      </c>
      <c r="MUZ37" s="29" t="s">
        <v>635</v>
      </c>
      <c r="MVA37" s="29" t="s">
        <v>635</v>
      </c>
      <c r="MVB37" s="29" t="s">
        <v>635</v>
      </c>
      <c r="MVC37" s="29" t="s">
        <v>635</v>
      </c>
      <c r="MVD37" s="29" t="s">
        <v>635</v>
      </c>
      <c r="MVE37" s="29" t="s">
        <v>635</v>
      </c>
      <c r="MVF37" s="29" t="s">
        <v>635</v>
      </c>
      <c r="MVG37" s="29" t="s">
        <v>635</v>
      </c>
      <c r="MVH37" s="29" t="s">
        <v>635</v>
      </c>
      <c r="MVI37" s="29" t="s">
        <v>635</v>
      </c>
      <c r="MVJ37" s="29" t="s">
        <v>635</v>
      </c>
      <c r="MVK37" s="29" t="s">
        <v>635</v>
      </c>
      <c r="MVL37" s="29" t="s">
        <v>635</v>
      </c>
      <c r="MVM37" s="29" t="s">
        <v>635</v>
      </c>
      <c r="MVN37" s="29" t="s">
        <v>635</v>
      </c>
      <c r="MVO37" s="29" t="s">
        <v>635</v>
      </c>
      <c r="MVP37" s="29" t="s">
        <v>635</v>
      </c>
      <c r="MVQ37" s="29" t="s">
        <v>635</v>
      </c>
      <c r="MVR37" s="29" t="s">
        <v>635</v>
      </c>
      <c r="MVS37" s="29" t="s">
        <v>635</v>
      </c>
      <c r="MVT37" s="29" t="s">
        <v>635</v>
      </c>
      <c r="MVU37" s="29" t="s">
        <v>635</v>
      </c>
      <c r="MVV37" s="29" t="s">
        <v>635</v>
      </c>
      <c r="MVW37" s="29" t="s">
        <v>635</v>
      </c>
      <c r="MVX37" s="29" t="s">
        <v>635</v>
      </c>
      <c r="MVY37" s="29" t="s">
        <v>635</v>
      </c>
      <c r="MVZ37" s="29" t="s">
        <v>635</v>
      </c>
      <c r="MWA37" s="29" t="s">
        <v>635</v>
      </c>
      <c r="MWB37" s="29" t="s">
        <v>635</v>
      </c>
      <c r="MWC37" s="29" t="s">
        <v>635</v>
      </c>
      <c r="MWD37" s="29" t="s">
        <v>635</v>
      </c>
      <c r="MWE37" s="29" t="s">
        <v>635</v>
      </c>
      <c r="MWF37" s="29" t="s">
        <v>635</v>
      </c>
      <c r="MWG37" s="29" t="s">
        <v>635</v>
      </c>
      <c r="MWH37" s="29" t="s">
        <v>635</v>
      </c>
      <c r="MWI37" s="29" t="s">
        <v>635</v>
      </c>
      <c r="MWJ37" s="29" t="s">
        <v>635</v>
      </c>
      <c r="MWK37" s="29" t="s">
        <v>635</v>
      </c>
      <c r="MWL37" s="29" t="s">
        <v>635</v>
      </c>
      <c r="MWM37" s="29" t="s">
        <v>635</v>
      </c>
      <c r="MWN37" s="29" t="s">
        <v>635</v>
      </c>
      <c r="MWO37" s="29" t="s">
        <v>635</v>
      </c>
      <c r="MWP37" s="29" t="s">
        <v>635</v>
      </c>
      <c r="MWQ37" s="29" t="s">
        <v>635</v>
      </c>
      <c r="MWR37" s="29" t="s">
        <v>635</v>
      </c>
      <c r="MWS37" s="29" t="s">
        <v>635</v>
      </c>
      <c r="MWT37" s="29" t="s">
        <v>635</v>
      </c>
      <c r="MWU37" s="29" t="s">
        <v>635</v>
      </c>
      <c r="MWV37" s="29" t="s">
        <v>635</v>
      </c>
      <c r="MWW37" s="29" t="s">
        <v>635</v>
      </c>
      <c r="MWX37" s="29" t="s">
        <v>635</v>
      </c>
      <c r="MWY37" s="29" t="s">
        <v>635</v>
      </c>
      <c r="MWZ37" s="29" t="s">
        <v>635</v>
      </c>
      <c r="MXA37" s="29" t="s">
        <v>635</v>
      </c>
      <c r="MXB37" s="29" t="s">
        <v>635</v>
      </c>
      <c r="MXC37" s="29" t="s">
        <v>635</v>
      </c>
      <c r="MXD37" s="29" t="s">
        <v>635</v>
      </c>
      <c r="MXE37" s="29" t="s">
        <v>635</v>
      </c>
      <c r="MXF37" s="29" t="s">
        <v>635</v>
      </c>
      <c r="MXG37" s="29" t="s">
        <v>635</v>
      </c>
      <c r="MXH37" s="29" t="s">
        <v>635</v>
      </c>
      <c r="MXI37" s="29" t="s">
        <v>635</v>
      </c>
      <c r="MXJ37" s="29" t="s">
        <v>635</v>
      </c>
      <c r="MXK37" s="29" t="s">
        <v>635</v>
      </c>
      <c r="MXL37" s="29" t="s">
        <v>635</v>
      </c>
      <c r="MXM37" s="29" t="s">
        <v>635</v>
      </c>
      <c r="MXN37" s="29" t="s">
        <v>635</v>
      </c>
      <c r="MXO37" s="29" t="s">
        <v>635</v>
      </c>
      <c r="MXP37" s="29" t="s">
        <v>635</v>
      </c>
      <c r="MXQ37" s="29" t="s">
        <v>635</v>
      </c>
      <c r="MXR37" s="29" t="s">
        <v>635</v>
      </c>
      <c r="MXS37" s="29" t="s">
        <v>635</v>
      </c>
      <c r="MXT37" s="29" t="s">
        <v>635</v>
      </c>
      <c r="MXU37" s="29" t="s">
        <v>635</v>
      </c>
      <c r="MXV37" s="29" t="s">
        <v>635</v>
      </c>
      <c r="MXW37" s="29" t="s">
        <v>635</v>
      </c>
      <c r="MXX37" s="29" t="s">
        <v>635</v>
      </c>
      <c r="MXY37" s="29" t="s">
        <v>635</v>
      </c>
      <c r="MXZ37" s="29" t="s">
        <v>635</v>
      </c>
      <c r="MYA37" s="29" t="s">
        <v>635</v>
      </c>
      <c r="MYB37" s="29" t="s">
        <v>635</v>
      </c>
      <c r="MYC37" s="29" t="s">
        <v>635</v>
      </c>
      <c r="MYD37" s="29" t="s">
        <v>635</v>
      </c>
      <c r="MYE37" s="29" t="s">
        <v>635</v>
      </c>
      <c r="MYF37" s="29" t="s">
        <v>635</v>
      </c>
      <c r="MYG37" s="29" t="s">
        <v>635</v>
      </c>
      <c r="MYH37" s="29" t="s">
        <v>635</v>
      </c>
      <c r="MYI37" s="29" t="s">
        <v>635</v>
      </c>
      <c r="MYJ37" s="29" t="s">
        <v>635</v>
      </c>
      <c r="MYK37" s="29" t="s">
        <v>635</v>
      </c>
      <c r="MYL37" s="29" t="s">
        <v>635</v>
      </c>
      <c r="MYM37" s="29" t="s">
        <v>635</v>
      </c>
      <c r="MYN37" s="29" t="s">
        <v>635</v>
      </c>
      <c r="MYO37" s="29" t="s">
        <v>635</v>
      </c>
      <c r="MYP37" s="29" t="s">
        <v>635</v>
      </c>
      <c r="MYQ37" s="29" t="s">
        <v>635</v>
      </c>
      <c r="MYR37" s="29" t="s">
        <v>635</v>
      </c>
      <c r="MYS37" s="29" t="s">
        <v>635</v>
      </c>
      <c r="MYT37" s="29" t="s">
        <v>635</v>
      </c>
      <c r="MYU37" s="29" t="s">
        <v>635</v>
      </c>
      <c r="MYV37" s="29" t="s">
        <v>635</v>
      </c>
      <c r="MYW37" s="29" t="s">
        <v>635</v>
      </c>
      <c r="MYX37" s="29" t="s">
        <v>635</v>
      </c>
      <c r="MYY37" s="29" t="s">
        <v>635</v>
      </c>
      <c r="MYZ37" s="29" t="s">
        <v>635</v>
      </c>
      <c r="MZA37" s="29" t="s">
        <v>635</v>
      </c>
      <c r="MZB37" s="29" t="s">
        <v>635</v>
      </c>
      <c r="MZC37" s="29" t="s">
        <v>635</v>
      </c>
      <c r="MZD37" s="29" t="s">
        <v>635</v>
      </c>
      <c r="MZE37" s="29" t="s">
        <v>635</v>
      </c>
      <c r="MZF37" s="29" t="s">
        <v>635</v>
      </c>
      <c r="MZG37" s="29" t="s">
        <v>635</v>
      </c>
      <c r="MZH37" s="29" t="s">
        <v>635</v>
      </c>
      <c r="MZI37" s="29" t="s">
        <v>635</v>
      </c>
      <c r="MZJ37" s="29" t="s">
        <v>635</v>
      </c>
      <c r="MZK37" s="29" t="s">
        <v>635</v>
      </c>
      <c r="MZL37" s="29" t="s">
        <v>635</v>
      </c>
      <c r="MZM37" s="29" t="s">
        <v>635</v>
      </c>
      <c r="MZN37" s="29" t="s">
        <v>635</v>
      </c>
      <c r="MZO37" s="29" t="s">
        <v>635</v>
      </c>
      <c r="MZP37" s="29" t="s">
        <v>635</v>
      </c>
      <c r="MZQ37" s="29" t="s">
        <v>635</v>
      </c>
      <c r="MZR37" s="29" t="s">
        <v>635</v>
      </c>
      <c r="MZS37" s="29" t="s">
        <v>635</v>
      </c>
      <c r="MZT37" s="29" t="s">
        <v>635</v>
      </c>
      <c r="MZU37" s="29" t="s">
        <v>635</v>
      </c>
      <c r="MZV37" s="29" t="s">
        <v>635</v>
      </c>
      <c r="MZW37" s="29" t="s">
        <v>635</v>
      </c>
      <c r="MZX37" s="29" t="s">
        <v>635</v>
      </c>
      <c r="MZY37" s="29" t="s">
        <v>635</v>
      </c>
      <c r="MZZ37" s="29" t="s">
        <v>635</v>
      </c>
      <c r="NAA37" s="29" t="s">
        <v>635</v>
      </c>
      <c r="NAB37" s="29" t="s">
        <v>635</v>
      </c>
      <c r="NAC37" s="29" t="s">
        <v>635</v>
      </c>
      <c r="NAD37" s="29" t="s">
        <v>635</v>
      </c>
      <c r="NAE37" s="29" t="s">
        <v>635</v>
      </c>
      <c r="NAF37" s="29" t="s">
        <v>635</v>
      </c>
      <c r="NAG37" s="29" t="s">
        <v>635</v>
      </c>
      <c r="NAH37" s="29" t="s">
        <v>635</v>
      </c>
      <c r="NAI37" s="29" t="s">
        <v>635</v>
      </c>
      <c r="NAJ37" s="29" t="s">
        <v>635</v>
      </c>
      <c r="NAK37" s="29" t="s">
        <v>635</v>
      </c>
      <c r="NAL37" s="29" t="s">
        <v>635</v>
      </c>
      <c r="NAM37" s="29" t="s">
        <v>635</v>
      </c>
      <c r="NAN37" s="29" t="s">
        <v>635</v>
      </c>
      <c r="NAO37" s="29" t="s">
        <v>635</v>
      </c>
      <c r="NAP37" s="29" t="s">
        <v>635</v>
      </c>
      <c r="NAQ37" s="29" t="s">
        <v>635</v>
      </c>
      <c r="NAR37" s="29" t="s">
        <v>635</v>
      </c>
      <c r="NAS37" s="29" t="s">
        <v>635</v>
      </c>
      <c r="NAT37" s="29" t="s">
        <v>635</v>
      </c>
      <c r="NAU37" s="29" t="s">
        <v>635</v>
      </c>
      <c r="NAV37" s="29" t="s">
        <v>635</v>
      </c>
      <c r="NAW37" s="29" t="s">
        <v>635</v>
      </c>
      <c r="NAX37" s="29" t="s">
        <v>635</v>
      </c>
      <c r="NAY37" s="29" t="s">
        <v>635</v>
      </c>
      <c r="NAZ37" s="29" t="s">
        <v>635</v>
      </c>
      <c r="NBA37" s="29" t="s">
        <v>635</v>
      </c>
      <c r="NBB37" s="29" t="s">
        <v>635</v>
      </c>
      <c r="NBC37" s="29" t="s">
        <v>635</v>
      </c>
      <c r="NBD37" s="29" t="s">
        <v>635</v>
      </c>
      <c r="NBE37" s="29" t="s">
        <v>635</v>
      </c>
      <c r="NBF37" s="29" t="s">
        <v>635</v>
      </c>
      <c r="NBG37" s="29" t="s">
        <v>635</v>
      </c>
      <c r="NBH37" s="29" t="s">
        <v>635</v>
      </c>
      <c r="NBI37" s="29" t="s">
        <v>635</v>
      </c>
      <c r="NBJ37" s="29" t="s">
        <v>635</v>
      </c>
      <c r="NBK37" s="29" t="s">
        <v>635</v>
      </c>
      <c r="NBL37" s="29" t="s">
        <v>635</v>
      </c>
      <c r="NBM37" s="29" t="s">
        <v>635</v>
      </c>
      <c r="NBN37" s="29" t="s">
        <v>635</v>
      </c>
      <c r="NBO37" s="29" t="s">
        <v>635</v>
      </c>
      <c r="NBP37" s="29" t="s">
        <v>635</v>
      </c>
      <c r="NBQ37" s="29" t="s">
        <v>635</v>
      </c>
      <c r="NBR37" s="29" t="s">
        <v>635</v>
      </c>
      <c r="NBS37" s="29" t="s">
        <v>635</v>
      </c>
      <c r="NBT37" s="29" t="s">
        <v>635</v>
      </c>
      <c r="NBU37" s="29" t="s">
        <v>635</v>
      </c>
      <c r="NBV37" s="29" t="s">
        <v>635</v>
      </c>
      <c r="NBW37" s="29" t="s">
        <v>635</v>
      </c>
      <c r="NBX37" s="29" t="s">
        <v>635</v>
      </c>
      <c r="NBY37" s="29" t="s">
        <v>635</v>
      </c>
      <c r="NBZ37" s="29" t="s">
        <v>635</v>
      </c>
      <c r="NCA37" s="29" t="s">
        <v>635</v>
      </c>
      <c r="NCB37" s="29" t="s">
        <v>635</v>
      </c>
      <c r="NCC37" s="29" t="s">
        <v>635</v>
      </c>
      <c r="NCD37" s="29" t="s">
        <v>635</v>
      </c>
      <c r="NCE37" s="29" t="s">
        <v>635</v>
      </c>
      <c r="NCF37" s="29" t="s">
        <v>635</v>
      </c>
      <c r="NCG37" s="29" t="s">
        <v>635</v>
      </c>
      <c r="NCH37" s="29" t="s">
        <v>635</v>
      </c>
      <c r="NCI37" s="29" t="s">
        <v>635</v>
      </c>
      <c r="NCJ37" s="29" t="s">
        <v>635</v>
      </c>
      <c r="NCK37" s="29" t="s">
        <v>635</v>
      </c>
      <c r="NCL37" s="29" t="s">
        <v>635</v>
      </c>
      <c r="NCM37" s="29" t="s">
        <v>635</v>
      </c>
      <c r="NCN37" s="29" t="s">
        <v>635</v>
      </c>
      <c r="NCO37" s="29" t="s">
        <v>635</v>
      </c>
      <c r="NCP37" s="29" t="s">
        <v>635</v>
      </c>
      <c r="NCQ37" s="29" t="s">
        <v>635</v>
      </c>
      <c r="NCR37" s="29" t="s">
        <v>635</v>
      </c>
      <c r="NCS37" s="29" t="s">
        <v>635</v>
      </c>
      <c r="NCT37" s="29" t="s">
        <v>635</v>
      </c>
      <c r="NCU37" s="29" t="s">
        <v>635</v>
      </c>
      <c r="NCV37" s="29" t="s">
        <v>635</v>
      </c>
      <c r="NCW37" s="29" t="s">
        <v>635</v>
      </c>
      <c r="NCX37" s="29" t="s">
        <v>635</v>
      </c>
      <c r="NCY37" s="29" t="s">
        <v>635</v>
      </c>
      <c r="NCZ37" s="29" t="s">
        <v>635</v>
      </c>
      <c r="NDA37" s="29" t="s">
        <v>635</v>
      </c>
      <c r="NDB37" s="29" t="s">
        <v>635</v>
      </c>
      <c r="NDC37" s="29" t="s">
        <v>635</v>
      </c>
      <c r="NDD37" s="29" t="s">
        <v>635</v>
      </c>
      <c r="NDE37" s="29" t="s">
        <v>635</v>
      </c>
      <c r="NDF37" s="29" t="s">
        <v>635</v>
      </c>
      <c r="NDG37" s="29" t="s">
        <v>635</v>
      </c>
      <c r="NDH37" s="29" t="s">
        <v>635</v>
      </c>
      <c r="NDI37" s="29" t="s">
        <v>635</v>
      </c>
      <c r="NDJ37" s="29" t="s">
        <v>635</v>
      </c>
      <c r="NDK37" s="29" t="s">
        <v>635</v>
      </c>
      <c r="NDL37" s="29" t="s">
        <v>635</v>
      </c>
      <c r="NDM37" s="29" t="s">
        <v>635</v>
      </c>
      <c r="NDN37" s="29" t="s">
        <v>635</v>
      </c>
      <c r="NDO37" s="29" t="s">
        <v>635</v>
      </c>
      <c r="NDP37" s="29" t="s">
        <v>635</v>
      </c>
      <c r="NDQ37" s="29" t="s">
        <v>635</v>
      </c>
      <c r="NDR37" s="29" t="s">
        <v>635</v>
      </c>
      <c r="NDS37" s="29" t="s">
        <v>635</v>
      </c>
      <c r="NDT37" s="29" t="s">
        <v>635</v>
      </c>
      <c r="NDU37" s="29" t="s">
        <v>635</v>
      </c>
      <c r="NDV37" s="29" t="s">
        <v>635</v>
      </c>
      <c r="NDW37" s="29" t="s">
        <v>635</v>
      </c>
      <c r="NDX37" s="29" t="s">
        <v>635</v>
      </c>
      <c r="NDY37" s="29" t="s">
        <v>635</v>
      </c>
      <c r="NDZ37" s="29" t="s">
        <v>635</v>
      </c>
      <c r="NEA37" s="29" t="s">
        <v>635</v>
      </c>
      <c r="NEB37" s="29" t="s">
        <v>635</v>
      </c>
      <c r="NEC37" s="29" t="s">
        <v>635</v>
      </c>
      <c r="NED37" s="29" t="s">
        <v>635</v>
      </c>
      <c r="NEE37" s="29" t="s">
        <v>635</v>
      </c>
      <c r="NEF37" s="29" t="s">
        <v>635</v>
      </c>
      <c r="NEG37" s="29" t="s">
        <v>635</v>
      </c>
      <c r="NEH37" s="29" t="s">
        <v>635</v>
      </c>
      <c r="NEI37" s="29" t="s">
        <v>635</v>
      </c>
      <c r="NEJ37" s="29" t="s">
        <v>635</v>
      </c>
      <c r="NEK37" s="29" t="s">
        <v>635</v>
      </c>
      <c r="NEL37" s="29" t="s">
        <v>635</v>
      </c>
      <c r="NEM37" s="29" t="s">
        <v>635</v>
      </c>
      <c r="NEN37" s="29" t="s">
        <v>635</v>
      </c>
      <c r="NEO37" s="29" t="s">
        <v>635</v>
      </c>
      <c r="NEP37" s="29" t="s">
        <v>635</v>
      </c>
      <c r="NEQ37" s="29" t="s">
        <v>635</v>
      </c>
      <c r="NER37" s="29" t="s">
        <v>635</v>
      </c>
      <c r="NES37" s="29" t="s">
        <v>635</v>
      </c>
      <c r="NET37" s="29" t="s">
        <v>635</v>
      </c>
      <c r="NEU37" s="29" t="s">
        <v>635</v>
      </c>
      <c r="NEV37" s="29" t="s">
        <v>635</v>
      </c>
      <c r="NEW37" s="29" t="s">
        <v>635</v>
      </c>
      <c r="NEX37" s="29" t="s">
        <v>635</v>
      </c>
      <c r="NEY37" s="29" t="s">
        <v>635</v>
      </c>
      <c r="NEZ37" s="29" t="s">
        <v>635</v>
      </c>
      <c r="NFA37" s="29" t="s">
        <v>635</v>
      </c>
      <c r="NFB37" s="29" t="s">
        <v>635</v>
      </c>
      <c r="NFC37" s="29" t="s">
        <v>635</v>
      </c>
      <c r="NFD37" s="29" t="s">
        <v>635</v>
      </c>
      <c r="NFE37" s="29" t="s">
        <v>635</v>
      </c>
      <c r="NFF37" s="29" t="s">
        <v>635</v>
      </c>
      <c r="NFG37" s="29" t="s">
        <v>635</v>
      </c>
      <c r="NFH37" s="29" t="s">
        <v>635</v>
      </c>
      <c r="NFI37" s="29" t="s">
        <v>635</v>
      </c>
      <c r="NFJ37" s="29" t="s">
        <v>635</v>
      </c>
      <c r="NFK37" s="29" t="s">
        <v>635</v>
      </c>
      <c r="NFL37" s="29" t="s">
        <v>635</v>
      </c>
      <c r="NFM37" s="29" t="s">
        <v>635</v>
      </c>
      <c r="NFN37" s="29" t="s">
        <v>635</v>
      </c>
      <c r="NFO37" s="29" t="s">
        <v>635</v>
      </c>
      <c r="NFP37" s="29" t="s">
        <v>635</v>
      </c>
      <c r="NFQ37" s="29" t="s">
        <v>635</v>
      </c>
      <c r="NFR37" s="29" t="s">
        <v>635</v>
      </c>
      <c r="NFS37" s="29" t="s">
        <v>635</v>
      </c>
      <c r="NFT37" s="29" t="s">
        <v>635</v>
      </c>
      <c r="NFU37" s="29" t="s">
        <v>635</v>
      </c>
      <c r="NFV37" s="29" t="s">
        <v>635</v>
      </c>
      <c r="NFW37" s="29" t="s">
        <v>635</v>
      </c>
      <c r="NFX37" s="29" t="s">
        <v>635</v>
      </c>
      <c r="NFY37" s="29" t="s">
        <v>635</v>
      </c>
      <c r="NFZ37" s="29" t="s">
        <v>635</v>
      </c>
      <c r="NGA37" s="29" t="s">
        <v>635</v>
      </c>
      <c r="NGB37" s="29" t="s">
        <v>635</v>
      </c>
      <c r="NGC37" s="29" t="s">
        <v>635</v>
      </c>
      <c r="NGD37" s="29" t="s">
        <v>635</v>
      </c>
      <c r="NGE37" s="29" t="s">
        <v>635</v>
      </c>
      <c r="NGF37" s="29" t="s">
        <v>635</v>
      </c>
      <c r="NGG37" s="29" t="s">
        <v>635</v>
      </c>
      <c r="NGH37" s="29" t="s">
        <v>635</v>
      </c>
      <c r="NGI37" s="29" t="s">
        <v>635</v>
      </c>
      <c r="NGJ37" s="29" t="s">
        <v>635</v>
      </c>
      <c r="NGK37" s="29" t="s">
        <v>635</v>
      </c>
      <c r="NGL37" s="29" t="s">
        <v>635</v>
      </c>
      <c r="NGM37" s="29" t="s">
        <v>635</v>
      </c>
      <c r="NGN37" s="29" t="s">
        <v>635</v>
      </c>
      <c r="NGO37" s="29" t="s">
        <v>635</v>
      </c>
      <c r="NGP37" s="29" t="s">
        <v>635</v>
      </c>
      <c r="NGQ37" s="29" t="s">
        <v>635</v>
      </c>
      <c r="NGR37" s="29" t="s">
        <v>635</v>
      </c>
      <c r="NGS37" s="29" t="s">
        <v>635</v>
      </c>
      <c r="NGT37" s="29" t="s">
        <v>635</v>
      </c>
      <c r="NGU37" s="29" t="s">
        <v>635</v>
      </c>
      <c r="NGV37" s="29" t="s">
        <v>635</v>
      </c>
      <c r="NGW37" s="29" t="s">
        <v>635</v>
      </c>
      <c r="NGX37" s="29" t="s">
        <v>635</v>
      </c>
      <c r="NGY37" s="29" t="s">
        <v>635</v>
      </c>
      <c r="NGZ37" s="29" t="s">
        <v>635</v>
      </c>
      <c r="NHA37" s="29" t="s">
        <v>635</v>
      </c>
      <c r="NHB37" s="29" t="s">
        <v>635</v>
      </c>
      <c r="NHC37" s="29" t="s">
        <v>635</v>
      </c>
      <c r="NHD37" s="29" t="s">
        <v>635</v>
      </c>
      <c r="NHE37" s="29" t="s">
        <v>635</v>
      </c>
      <c r="NHF37" s="29" t="s">
        <v>635</v>
      </c>
      <c r="NHG37" s="29" t="s">
        <v>635</v>
      </c>
      <c r="NHH37" s="29" t="s">
        <v>635</v>
      </c>
      <c r="NHI37" s="29" t="s">
        <v>635</v>
      </c>
      <c r="NHJ37" s="29" t="s">
        <v>635</v>
      </c>
      <c r="NHK37" s="29" t="s">
        <v>635</v>
      </c>
      <c r="NHL37" s="29" t="s">
        <v>635</v>
      </c>
      <c r="NHM37" s="29" t="s">
        <v>635</v>
      </c>
      <c r="NHN37" s="29" t="s">
        <v>635</v>
      </c>
      <c r="NHO37" s="29" t="s">
        <v>635</v>
      </c>
      <c r="NHP37" s="29" t="s">
        <v>635</v>
      </c>
      <c r="NHQ37" s="29" t="s">
        <v>635</v>
      </c>
      <c r="NHR37" s="29" t="s">
        <v>635</v>
      </c>
      <c r="NHS37" s="29" t="s">
        <v>635</v>
      </c>
      <c r="NHT37" s="29" t="s">
        <v>635</v>
      </c>
      <c r="NHU37" s="29" t="s">
        <v>635</v>
      </c>
      <c r="NHV37" s="29" t="s">
        <v>635</v>
      </c>
      <c r="NHW37" s="29" t="s">
        <v>635</v>
      </c>
      <c r="NHX37" s="29" t="s">
        <v>635</v>
      </c>
      <c r="NHY37" s="29" t="s">
        <v>635</v>
      </c>
      <c r="NHZ37" s="29" t="s">
        <v>635</v>
      </c>
      <c r="NIA37" s="29" t="s">
        <v>635</v>
      </c>
      <c r="NIB37" s="29" t="s">
        <v>635</v>
      </c>
      <c r="NIC37" s="29" t="s">
        <v>635</v>
      </c>
      <c r="NID37" s="29" t="s">
        <v>635</v>
      </c>
      <c r="NIE37" s="29" t="s">
        <v>635</v>
      </c>
      <c r="NIF37" s="29" t="s">
        <v>635</v>
      </c>
      <c r="NIG37" s="29" t="s">
        <v>635</v>
      </c>
      <c r="NIH37" s="29" t="s">
        <v>635</v>
      </c>
      <c r="NII37" s="29" t="s">
        <v>635</v>
      </c>
      <c r="NIJ37" s="29" t="s">
        <v>635</v>
      </c>
      <c r="NIK37" s="29" t="s">
        <v>635</v>
      </c>
      <c r="NIL37" s="29" t="s">
        <v>635</v>
      </c>
      <c r="NIM37" s="29" t="s">
        <v>635</v>
      </c>
      <c r="NIN37" s="29" t="s">
        <v>635</v>
      </c>
      <c r="NIO37" s="29" t="s">
        <v>635</v>
      </c>
      <c r="NIP37" s="29" t="s">
        <v>635</v>
      </c>
      <c r="NIQ37" s="29" t="s">
        <v>635</v>
      </c>
      <c r="NIR37" s="29" t="s">
        <v>635</v>
      </c>
      <c r="NIS37" s="29" t="s">
        <v>635</v>
      </c>
      <c r="NIT37" s="29" t="s">
        <v>635</v>
      </c>
      <c r="NIU37" s="29" t="s">
        <v>635</v>
      </c>
      <c r="NIV37" s="29" t="s">
        <v>635</v>
      </c>
      <c r="NIW37" s="29" t="s">
        <v>635</v>
      </c>
      <c r="NIX37" s="29" t="s">
        <v>635</v>
      </c>
      <c r="NIY37" s="29" t="s">
        <v>635</v>
      </c>
      <c r="NIZ37" s="29" t="s">
        <v>635</v>
      </c>
      <c r="NJA37" s="29" t="s">
        <v>635</v>
      </c>
      <c r="NJB37" s="29" t="s">
        <v>635</v>
      </c>
      <c r="NJC37" s="29" t="s">
        <v>635</v>
      </c>
      <c r="NJD37" s="29" t="s">
        <v>635</v>
      </c>
      <c r="NJE37" s="29" t="s">
        <v>635</v>
      </c>
      <c r="NJF37" s="29" t="s">
        <v>635</v>
      </c>
      <c r="NJG37" s="29" t="s">
        <v>635</v>
      </c>
      <c r="NJH37" s="29" t="s">
        <v>635</v>
      </c>
      <c r="NJI37" s="29" t="s">
        <v>635</v>
      </c>
      <c r="NJJ37" s="29" t="s">
        <v>635</v>
      </c>
      <c r="NJK37" s="29" t="s">
        <v>635</v>
      </c>
      <c r="NJL37" s="29" t="s">
        <v>635</v>
      </c>
      <c r="NJM37" s="29" t="s">
        <v>635</v>
      </c>
      <c r="NJN37" s="29" t="s">
        <v>635</v>
      </c>
      <c r="NJO37" s="29" t="s">
        <v>635</v>
      </c>
      <c r="NJP37" s="29" t="s">
        <v>635</v>
      </c>
      <c r="NJQ37" s="29" t="s">
        <v>635</v>
      </c>
      <c r="NJR37" s="29" t="s">
        <v>635</v>
      </c>
      <c r="NJS37" s="29" t="s">
        <v>635</v>
      </c>
      <c r="NJT37" s="29" t="s">
        <v>635</v>
      </c>
      <c r="NJU37" s="29" t="s">
        <v>635</v>
      </c>
      <c r="NJV37" s="29" t="s">
        <v>635</v>
      </c>
      <c r="NJW37" s="29" t="s">
        <v>635</v>
      </c>
      <c r="NJX37" s="29" t="s">
        <v>635</v>
      </c>
      <c r="NJY37" s="29" t="s">
        <v>635</v>
      </c>
      <c r="NJZ37" s="29" t="s">
        <v>635</v>
      </c>
      <c r="NKA37" s="29" t="s">
        <v>635</v>
      </c>
      <c r="NKB37" s="29" t="s">
        <v>635</v>
      </c>
      <c r="NKC37" s="29" t="s">
        <v>635</v>
      </c>
      <c r="NKD37" s="29" t="s">
        <v>635</v>
      </c>
      <c r="NKE37" s="29" t="s">
        <v>635</v>
      </c>
      <c r="NKF37" s="29" t="s">
        <v>635</v>
      </c>
      <c r="NKG37" s="29" t="s">
        <v>635</v>
      </c>
      <c r="NKH37" s="29" t="s">
        <v>635</v>
      </c>
      <c r="NKI37" s="29" t="s">
        <v>635</v>
      </c>
      <c r="NKJ37" s="29" t="s">
        <v>635</v>
      </c>
      <c r="NKK37" s="29" t="s">
        <v>635</v>
      </c>
      <c r="NKL37" s="29" t="s">
        <v>635</v>
      </c>
      <c r="NKM37" s="29" t="s">
        <v>635</v>
      </c>
      <c r="NKN37" s="29" t="s">
        <v>635</v>
      </c>
      <c r="NKO37" s="29" t="s">
        <v>635</v>
      </c>
      <c r="NKP37" s="29" t="s">
        <v>635</v>
      </c>
      <c r="NKQ37" s="29" t="s">
        <v>635</v>
      </c>
      <c r="NKR37" s="29" t="s">
        <v>635</v>
      </c>
      <c r="NKS37" s="29" t="s">
        <v>635</v>
      </c>
      <c r="NKT37" s="29" t="s">
        <v>635</v>
      </c>
      <c r="NKU37" s="29" t="s">
        <v>635</v>
      </c>
      <c r="NKV37" s="29" t="s">
        <v>635</v>
      </c>
      <c r="NKW37" s="29" t="s">
        <v>635</v>
      </c>
      <c r="NKX37" s="29" t="s">
        <v>635</v>
      </c>
      <c r="NKY37" s="29" t="s">
        <v>635</v>
      </c>
      <c r="NKZ37" s="29" t="s">
        <v>635</v>
      </c>
      <c r="NLA37" s="29" t="s">
        <v>635</v>
      </c>
      <c r="NLB37" s="29" t="s">
        <v>635</v>
      </c>
      <c r="NLC37" s="29" t="s">
        <v>635</v>
      </c>
      <c r="NLD37" s="29" t="s">
        <v>635</v>
      </c>
      <c r="NLE37" s="29" t="s">
        <v>635</v>
      </c>
      <c r="NLF37" s="29" t="s">
        <v>635</v>
      </c>
      <c r="NLG37" s="29" t="s">
        <v>635</v>
      </c>
      <c r="NLH37" s="29" t="s">
        <v>635</v>
      </c>
      <c r="NLI37" s="29" t="s">
        <v>635</v>
      </c>
      <c r="NLJ37" s="29" t="s">
        <v>635</v>
      </c>
      <c r="NLK37" s="29" t="s">
        <v>635</v>
      </c>
      <c r="NLL37" s="29" t="s">
        <v>635</v>
      </c>
      <c r="NLM37" s="29" t="s">
        <v>635</v>
      </c>
      <c r="NLN37" s="29" t="s">
        <v>635</v>
      </c>
      <c r="NLO37" s="29" t="s">
        <v>635</v>
      </c>
      <c r="NLP37" s="29" t="s">
        <v>635</v>
      </c>
      <c r="NLQ37" s="29" t="s">
        <v>635</v>
      </c>
      <c r="NLR37" s="29" t="s">
        <v>635</v>
      </c>
      <c r="NLS37" s="29" t="s">
        <v>635</v>
      </c>
      <c r="NLT37" s="29" t="s">
        <v>635</v>
      </c>
      <c r="NLU37" s="29" t="s">
        <v>635</v>
      </c>
      <c r="NLV37" s="29" t="s">
        <v>635</v>
      </c>
      <c r="NLW37" s="29" t="s">
        <v>635</v>
      </c>
      <c r="NLX37" s="29" t="s">
        <v>635</v>
      </c>
      <c r="NLY37" s="29" t="s">
        <v>635</v>
      </c>
      <c r="NLZ37" s="29" t="s">
        <v>635</v>
      </c>
      <c r="NMA37" s="29" t="s">
        <v>635</v>
      </c>
      <c r="NMB37" s="29" t="s">
        <v>635</v>
      </c>
      <c r="NMC37" s="29" t="s">
        <v>635</v>
      </c>
      <c r="NMD37" s="29" t="s">
        <v>635</v>
      </c>
      <c r="NME37" s="29" t="s">
        <v>635</v>
      </c>
      <c r="NMF37" s="29" t="s">
        <v>635</v>
      </c>
      <c r="NMG37" s="29" t="s">
        <v>635</v>
      </c>
      <c r="NMH37" s="29" t="s">
        <v>635</v>
      </c>
      <c r="NMI37" s="29" t="s">
        <v>635</v>
      </c>
      <c r="NMJ37" s="29" t="s">
        <v>635</v>
      </c>
      <c r="NMK37" s="29" t="s">
        <v>635</v>
      </c>
      <c r="NML37" s="29" t="s">
        <v>635</v>
      </c>
      <c r="NMM37" s="29" t="s">
        <v>635</v>
      </c>
      <c r="NMN37" s="29" t="s">
        <v>635</v>
      </c>
      <c r="NMO37" s="29" t="s">
        <v>635</v>
      </c>
      <c r="NMP37" s="29" t="s">
        <v>635</v>
      </c>
      <c r="NMQ37" s="29" t="s">
        <v>635</v>
      </c>
      <c r="NMR37" s="29" t="s">
        <v>635</v>
      </c>
      <c r="NMS37" s="29" t="s">
        <v>635</v>
      </c>
      <c r="NMT37" s="29" t="s">
        <v>635</v>
      </c>
      <c r="NMU37" s="29" t="s">
        <v>635</v>
      </c>
      <c r="NMV37" s="29" t="s">
        <v>635</v>
      </c>
      <c r="NMW37" s="29" t="s">
        <v>635</v>
      </c>
      <c r="NMX37" s="29" t="s">
        <v>635</v>
      </c>
      <c r="NMY37" s="29" t="s">
        <v>635</v>
      </c>
      <c r="NMZ37" s="29" t="s">
        <v>635</v>
      </c>
      <c r="NNA37" s="29" t="s">
        <v>635</v>
      </c>
      <c r="NNB37" s="29" t="s">
        <v>635</v>
      </c>
      <c r="NNC37" s="29" t="s">
        <v>635</v>
      </c>
      <c r="NND37" s="29" t="s">
        <v>635</v>
      </c>
      <c r="NNE37" s="29" t="s">
        <v>635</v>
      </c>
      <c r="NNF37" s="29" t="s">
        <v>635</v>
      </c>
      <c r="NNG37" s="29" t="s">
        <v>635</v>
      </c>
      <c r="NNH37" s="29" t="s">
        <v>635</v>
      </c>
      <c r="NNI37" s="29" t="s">
        <v>635</v>
      </c>
      <c r="NNJ37" s="29" t="s">
        <v>635</v>
      </c>
      <c r="NNK37" s="29" t="s">
        <v>635</v>
      </c>
      <c r="NNL37" s="29" t="s">
        <v>635</v>
      </c>
      <c r="NNM37" s="29" t="s">
        <v>635</v>
      </c>
      <c r="NNN37" s="29" t="s">
        <v>635</v>
      </c>
      <c r="NNO37" s="29" t="s">
        <v>635</v>
      </c>
      <c r="NNP37" s="29" t="s">
        <v>635</v>
      </c>
      <c r="NNQ37" s="29" t="s">
        <v>635</v>
      </c>
      <c r="NNR37" s="29" t="s">
        <v>635</v>
      </c>
      <c r="NNS37" s="29" t="s">
        <v>635</v>
      </c>
      <c r="NNT37" s="29" t="s">
        <v>635</v>
      </c>
      <c r="NNU37" s="29" t="s">
        <v>635</v>
      </c>
      <c r="NNV37" s="29" t="s">
        <v>635</v>
      </c>
      <c r="NNW37" s="29" t="s">
        <v>635</v>
      </c>
      <c r="NNX37" s="29" t="s">
        <v>635</v>
      </c>
      <c r="NNY37" s="29" t="s">
        <v>635</v>
      </c>
      <c r="NNZ37" s="29" t="s">
        <v>635</v>
      </c>
      <c r="NOA37" s="29" t="s">
        <v>635</v>
      </c>
      <c r="NOB37" s="29" t="s">
        <v>635</v>
      </c>
      <c r="NOC37" s="29" t="s">
        <v>635</v>
      </c>
      <c r="NOD37" s="29" t="s">
        <v>635</v>
      </c>
      <c r="NOE37" s="29" t="s">
        <v>635</v>
      </c>
      <c r="NOF37" s="29" t="s">
        <v>635</v>
      </c>
      <c r="NOG37" s="29" t="s">
        <v>635</v>
      </c>
      <c r="NOH37" s="29" t="s">
        <v>635</v>
      </c>
      <c r="NOI37" s="29" t="s">
        <v>635</v>
      </c>
      <c r="NOJ37" s="29" t="s">
        <v>635</v>
      </c>
      <c r="NOK37" s="29" t="s">
        <v>635</v>
      </c>
      <c r="NOL37" s="29" t="s">
        <v>635</v>
      </c>
      <c r="NOM37" s="29" t="s">
        <v>635</v>
      </c>
      <c r="NON37" s="29" t="s">
        <v>635</v>
      </c>
      <c r="NOO37" s="29" t="s">
        <v>635</v>
      </c>
      <c r="NOP37" s="29" t="s">
        <v>635</v>
      </c>
      <c r="NOQ37" s="29" t="s">
        <v>635</v>
      </c>
      <c r="NOR37" s="29" t="s">
        <v>635</v>
      </c>
      <c r="NOS37" s="29" t="s">
        <v>635</v>
      </c>
      <c r="NOT37" s="29" t="s">
        <v>635</v>
      </c>
      <c r="NOU37" s="29" t="s">
        <v>635</v>
      </c>
      <c r="NOV37" s="29" t="s">
        <v>635</v>
      </c>
      <c r="NOW37" s="29" t="s">
        <v>635</v>
      </c>
      <c r="NOX37" s="29" t="s">
        <v>635</v>
      </c>
      <c r="NOY37" s="29" t="s">
        <v>635</v>
      </c>
      <c r="NOZ37" s="29" t="s">
        <v>635</v>
      </c>
      <c r="NPA37" s="29" t="s">
        <v>635</v>
      </c>
      <c r="NPB37" s="29" t="s">
        <v>635</v>
      </c>
      <c r="NPC37" s="29" t="s">
        <v>635</v>
      </c>
      <c r="NPD37" s="29" t="s">
        <v>635</v>
      </c>
      <c r="NPE37" s="29" t="s">
        <v>635</v>
      </c>
      <c r="NPF37" s="29" t="s">
        <v>635</v>
      </c>
      <c r="NPG37" s="29" t="s">
        <v>635</v>
      </c>
      <c r="NPH37" s="29" t="s">
        <v>635</v>
      </c>
      <c r="NPI37" s="29" t="s">
        <v>635</v>
      </c>
      <c r="NPJ37" s="29" t="s">
        <v>635</v>
      </c>
      <c r="NPK37" s="29" t="s">
        <v>635</v>
      </c>
      <c r="NPL37" s="29" t="s">
        <v>635</v>
      </c>
      <c r="NPM37" s="29" t="s">
        <v>635</v>
      </c>
      <c r="NPN37" s="29" t="s">
        <v>635</v>
      </c>
      <c r="NPO37" s="29" t="s">
        <v>635</v>
      </c>
      <c r="NPP37" s="29" t="s">
        <v>635</v>
      </c>
      <c r="NPQ37" s="29" t="s">
        <v>635</v>
      </c>
      <c r="NPR37" s="29" t="s">
        <v>635</v>
      </c>
      <c r="NPS37" s="29" t="s">
        <v>635</v>
      </c>
      <c r="NPT37" s="29" t="s">
        <v>635</v>
      </c>
      <c r="NPU37" s="29" t="s">
        <v>635</v>
      </c>
      <c r="NPV37" s="29" t="s">
        <v>635</v>
      </c>
      <c r="NPW37" s="29" t="s">
        <v>635</v>
      </c>
      <c r="NPX37" s="29" t="s">
        <v>635</v>
      </c>
      <c r="NPY37" s="29" t="s">
        <v>635</v>
      </c>
      <c r="NPZ37" s="29" t="s">
        <v>635</v>
      </c>
      <c r="NQA37" s="29" t="s">
        <v>635</v>
      </c>
      <c r="NQB37" s="29" t="s">
        <v>635</v>
      </c>
      <c r="NQC37" s="29" t="s">
        <v>635</v>
      </c>
      <c r="NQD37" s="29" t="s">
        <v>635</v>
      </c>
      <c r="NQE37" s="29" t="s">
        <v>635</v>
      </c>
      <c r="NQF37" s="29" t="s">
        <v>635</v>
      </c>
      <c r="NQG37" s="29" t="s">
        <v>635</v>
      </c>
      <c r="NQH37" s="29" t="s">
        <v>635</v>
      </c>
      <c r="NQI37" s="29" t="s">
        <v>635</v>
      </c>
      <c r="NQJ37" s="29" t="s">
        <v>635</v>
      </c>
      <c r="NQK37" s="29" t="s">
        <v>635</v>
      </c>
      <c r="NQL37" s="29" t="s">
        <v>635</v>
      </c>
      <c r="NQM37" s="29" t="s">
        <v>635</v>
      </c>
      <c r="NQN37" s="29" t="s">
        <v>635</v>
      </c>
      <c r="NQO37" s="29" t="s">
        <v>635</v>
      </c>
      <c r="NQP37" s="29" t="s">
        <v>635</v>
      </c>
      <c r="NQQ37" s="29" t="s">
        <v>635</v>
      </c>
      <c r="NQR37" s="29" t="s">
        <v>635</v>
      </c>
      <c r="NQS37" s="29" t="s">
        <v>635</v>
      </c>
      <c r="NQT37" s="29" t="s">
        <v>635</v>
      </c>
      <c r="NQU37" s="29" t="s">
        <v>635</v>
      </c>
      <c r="NQV37" s="29" t="s">
        <v>635</v>
      </c>
      <c r="NQW37" s="29" t="s">
        <v>635</v>
      </c>
      <c r="NQX37" s="29" t="s">
        <v>635</v>
      </c>
      <c r="NQY37" s="29" t="s">
        <v>635</v>
      </c>
      <c r="NQZ37" s="29" t="s">
        <v>635</v>
      </c>
      <c r="NRA37" s="29" t="s">
        <v>635</v>
      </c>
      <c r="NRB37" s="29" t="s">
        <v>635</v>
      </c>
      <c r="NRC37" s="29" t="s">
        <v>635</v>
      </c>
      <c r="NRD37" s="29" t="s">
        <v>635</v>
      </c>
      <c r="NRE37" s="29" t="s">
        <v>635</v>
      </c>
      <c r="NRF37" s="29" t="s">
        <v>635</v>
      </c>
      <c r="NRG37" s="29" t="s">
        <v>635</v>
      </c>
      <c r="NRH37" s="29" t="s">
        <v>635</v>
      </c>
      <c r="NRI37" s="29" t="s">
        <v>635</v>
      </c>
      <c r="NRJ37" s="29" t="s">
        <v>635</v>
      </c>
      <c r="NRK37" s="29" t="s">
        <v>635</v>
      </c>
      <c r="NRL37" s="29" t="s">
        <v>635</v>
      </c>
      <c r="NRM37" s="29" t="s">
        <v>635</v>
      </c>
      <c r="NRN37" s="29" t="s">
        <v>635</v>
      </c>
      <c r="NRO37" s="29" t="s">
        <v>635</v>
      </c>
      <c r="NRP37" s="29" t="s">
        <v>635</v>
      </c>
      <c r="NRQ37" s="29" t="s">
        <v>635</v>
      </c>
      <c r="NRR37" s="29" t="s">
        <v>635</v>
      </c>
      <c r="NRS37" s="29" t="s">
        <v>635</v>
      </c>
      <c r="NRT37" s="29" t="s">
        <v>635</v>
      </c>
      <c r="NRU37" s="29" t="s">
        <v>635</v>
      </c>
      <c r="NRV37" s="29" t="s">
        <v>635</v>
      </c>
      <c r="NRW37" s="29" t="s">
        <v>635</v>
      </c>
      <c r="NRX37" s="29" t="s">
        <v>635</v>
      </c>
      <c r="NRY37" s="29" t="s">
        <v>635</v>
      </c>
      <c r="NRZ37" s="29" t="s">
        <v>635</v>
      </c>
      <c r="NSA37" s="29" t="s">
        <v>635</v>
      </c>
      <c r="NSB37" s="29" t="s">
        <v>635</v>
      </c>
      <c r="NSC37" s="29" t="s">
        <v>635</v>
      </c>
      <c r="NSD37" s="29" t="s">
        <v>635</v>
      </c>
      <c r="NSE37" s="29" t="s">
        <v>635</v>
      </c>
      <c r="NSF37" s="29" t="s">
        <v>635</v>
      </c>
      <c r="NSG37" s="29" t="s">
        <v>635</v>
      </c>
      <c r="NSH37" s="29" t="s">
        <v>635</v>
      </c>
      <c r="NSI37" s="29" t="s">
        <v>635</v>
      </c>
      <c r="NSJ37" s="29" t="s">
        <v>635</v>
      </c>
      <c r="NSK37" s="29" t="s">
        <v>635</v>
      </c>
      <c r="NSL37" s="29" t="s">
        <v>635</v>
      </c>
      <c r="NSM37" s="29" t="s">
        <v>635</v>
      </c>
      <c r="NSN37" s="29" t="s">
        <v>635</v>
      </c>
      <c r="NSO37" s="29" t="s">
        <v>635</v>
      </c>
      <c r="NSP37" s="29" t="s">
        <v>635</v>
      </c>
      <c r="NSQ37" s="29" t="s">
        <v>635</v>
      </c>
      <c r="NSR37" s="29" t="s">
        <v>635</v>
      </c>
      <c r="NSS37" s="29" t="s">
        <v>635</v>
      </c>
      <c r="NST37" s="29" t="s">
        <v>635</v>
      </c>
      <c r="NSU37" s="29" t="s">
        <v>635</v>
      </c>
      <c r="NSV37" s="29" t="s">
        <v>635</v>
      </c>
      <c r="NSW37" s="29" t="s">
        <v>635</v>
      </c>
      <c r="NSX37" s="29" t="s">
        <v>635</v>
      </c>
      <c r="NSY37" s="29" t="s">
        <v>635</v>
      </c>
      <c r="NSZ37" s="29" t="s">
        <v>635</v>
      </c>
      <c r="NTA37" s="29" t="s">
        <v>635</v>
      </c>
      <c r="NTB37" s="29" t="s">
        <v>635</v>
      </c>
      <c r="NTC37" s="29" t="s">
        <v>635</v>
      </c>
      <c r="NTD37" s="29" t="s">
        <v>635</v>
      </c>
      <c r="NTE37" s="29" t="s">
        <v>635</v>
      </c>
      <c r="NTF37" s="29" t="s">
        <v>635</v>
      </c>
      <c r="NTG37" s="29" t="s">
        <v>635</v>
      </c>
      <c r="NTH37" s="29" t="s">
        <v>635</v>
      </c>
      <c r="NTI37" s="29" t="s">
        <v>635</v>
      </c>
      <c r="NTJ37" s="29" t="s">
        <v>635</v>
      </c>
      <c r="NTK37" s="29" t="s">
        <v>635</v>
      </c>
      <c r="NTL37" s="29" t="s">
        <v>635</v>
      </c>
      <c r="NTM37" s="29" t="s">
        <v>635</v>
      </c>
      <c r="NTN37" s="29" t="s">
        <v>635</v>
      </c>
      <c r="NTO37" s="29" t="s">
        <v>635</v>
      </c>
      <c r="NTP37" s="29" t="s">
        <v>635</v>
      </c>
      <c r="NTQ37" s="29" t="s">
        <v>635</v>
      </c>
      <c r="NTR37" s="29" t="s">
        <v>635</v>
      </c>
      <c r="NTS37" s="29" t="s">
        <v>635</v>
      </c>
      <c r="NTT37" s="29" t="s">
        <v>635</v>
      </c>
      <c r="NTU37" s="29" t="s">
        <v>635</v>
      </c>
      <c r="NTV37" s="29" t="s">
        <v>635</v>
      </c>
      <c r="NTW37" s="29" t="s">
        <v>635</v>
      </c>
      <c r="NTX37" s="29" t="s">
        <v>635</v>
      </c>
      <c r="NTY37" s="29" t="s">
        <v>635</v>
      </c>
      <c r="NTZ37" s="29" t="s">
        <v>635</v>
      </c>
      <c r="NUA37" s="29" t="s">
        <v>635</v>
      </c>
      <c r="NUB37" s="29" t="s">
        <v>635</v>
      </c>
      <c r="NUC37" s="29" t="s">
        <v>635</v>
      </c>
      <c r="NUD37" s="29" t="s">
        <v>635</v>
      </c>
      <c r="NUE37" s="29" t="s">
        <v>635</v>
      </c>
      <c r="NUF37" s="29" t="s">
        <v>635</v>
      </c>
      <c r="NUG37" s="29" t="s">
        <v>635</v>
      </c>
      <c r="NUH37" s="29" t="s">
        <v>635</v>
      </c>
      <c r="NUI37" s="29" t="s">
        <v>635</v>
      </c>
      <c r="NUJ37" s="29" t="s">
        <v>635</v>
      </c>
      <c r="NUK37" s="29" t="s">
        <v>635</v>
      </c>
      <c r="NUL37" s="29" t="s">
        <v>635</v>
      </c>
      <c r="NUM37" s="29" t="s">
        <v>635</v>
      </c>
      <c r="NUN37" s="29" t="s">
        <v>635</v>
      </c>
      <c r="NUO37" s="29" t="s">
        <v>635</v>
      </c>
      <c r="NUP37" s="29" t="s">
        <v>635</v>
      </c>
      <c r="NUQ37" s="29" t="s">
        <v>635</v>
      </c>
      <c r="NUR37" s="29" t="s">
        <v>635</v>
      </c>
      <c r="NUS37" s="29" t="s">
        <v>635</v>
      </c>
      <c r="NUT37" s="29" t="s">
        <v>635</v>
      </c>
      <c r="NUU37" s="29" t="s">
        <v>635</v>
      </c>
      <c r="NUV37" s="29" t="s">
        <v>635</v>
      </c>
      <c r="NUW37" s="29" t="s">
        <v>635</v>
      </c>
      <c r="NUX37" s="29" t="s">
        <v>635</v>
      </c>
      <c r="NUY37" s="29" t="s">
        <v>635</v>
      </c>
      <c r="NUZ37" s="29" t="s">
        <v>635</v>
      </c>
      <c r="NVA37" s="29" t="s">
        <v>635</v>
      </c>
      <c r="NVB37" s="29" t="s">
        <v>635</v>
      </c>
      <c r="NVC37" s="29" t="s">
        <v>635</v>
      </c>
      <c r="NVD37" s="29" t="s">
        <v>635</v>
      </c>
      <c r="NVE37" s="29" t="s">
        <v>635</v>
      </c>
      <c r="NVF37" s="29" t="s">
        <v>635</v>
      </c>
      <c r="NVG37" s="29" t="s">
        <v>635</v>
      </c>
      <c r="NVH37" s="29" t="s">
        <v>635</v>
      </c>
      <c r="NVI37" s="29" t="s">
        <v>635</v>
      </c>
      <c r="NVJ37" s="29" t="s">
        <v>635</v>
      </c>
      <c r="NVK37" s="29" t="s">
        <v>635</v>
      </c>
      <c r="NVL37" s="29" t="s">
        <v>635</v>
      </c>
      <c r="NVM37" s="29" t="s">
        <v>635</v>
      </c>
      <c r="NVN37" s="29" t="s">
        <v>635</v>
      </c>
      <c r="NVO37" s="29" t="s">
        <v>635</v>
      </c>
      <c r="NVP37" s="29" t="s">
        <v>635</v>
      </c>
      <c r="NVQ37" s="29" t="s">
        <v>635</v>
      </c>
      <c r="NVR37" s="29" t="s">
        <v>635</v>
      </c>
      <c r="NVS37" s="29" t="s">
        <v>635</v>
      </c>
      <c r="NVT37" s="29" t="s">
        <v>635</v>
      </c>
      <c r="NVU37" s="29" t="s">
        <v>635</v>
      </c>
      <c r="NVV37" s="29" t="s">
        <v>635</v>
      </c>
      <c r="NVW37" s="29" t="s">
        <v>635</v>
      </c>
      <c r="NVX37" s="29" t="s">
        <v>635</v>
      </c>
      <c r="NVY37" s="29" t="s">
        <v>635</v>
      </c>
      <c r="NVZ37" s="29" t="s">
        <v>635</v>
      </c>
      <c r="NWA37" s="29" t="s">
        <v>635</v>
      </c>
      <c r="NWB37" s="29" t="s">
        <v>635</v>
      </c>
      <c r="NWC37" s="29" t="s">
        <v>635</v>
      </c>
      <c r="NWD37" s="29" t="s">
        <v>635</v>
      </c>
      <c r="NWE37" s="29" t="s">
        <v>635</v>
      </c>
      <c r="NWF37" s="29" t="s">
        <v>635</v>
      </c>
      <c r="NWG37" s="29" t="s">
        <v>635</v>
      </c>
      <c r="NWH37" s="29" t="s">
        <v>635</v>
      </c>
      <c r="NWI37" s="29" t="s">
        <v>635</v>
      </c>
      <c r="NWJ37" s="29" t="s">
        <v>635</v>
      </c>
      <c r="NWK37" s="29" t="s">
        <v>635</v>
      </c>
      <c r="NWL37" s="29" t="s">
        <v>635</v>
      </c>
      <c r="NWM37" s="29" t="s">
        <v>635</v>
      </c>
      <c r="NWN37" s="29" t="s">
        <v>635</v>
      </c>
      <c r="NWO37" s="29" t="s">
        <v>635</v>
      </c>
      <c r="NWP37" s="29" t="s">
        <v>635</v>
      </c>
      <c r="NWQ37" s="29" t="s">
        <v>635</v>
      </c>
      <c r="NWR37" s="29" t="s">
        <v>635</v>
      </c>
      <c r="NWS37" s="29" t="s">
        <v>635</v>
      </c>
      <c r="NWT37" s="29" t="s">
        <v>635</v>
      </c>
      <c r="NWU37" s="29" t="s">
        <v>635</v>
      </c>
      <c r="NWV37" s="29" t="s">
        <v>635</v>
      </c>
      <c r="NWW37" s="29" t="s">
        <v>635</v>
      </c>
      <c r="NWX37" s="29" t="s">
        <v>635</v>
      </c>
      <c r="NWY37" s="29" t="s">
        <v>635</v>
      </c>
      <c r="NWZ37" s="29" t="s">
        <v>635</v>
      </c>
      <c r="NXA37" s="29" t="s">
        <v>635</v>
      </c>
      <c r="NXB37" s="29" t="s">
        <v>635</v>
      </c>
      <c r="NXC37" s="29" t="s">
        <v>635</v>
      </c>
      <c r="NXD37" s="29" t="s">
        <v>635</v>
      </c>
      <c r="NXE37" s="29" t="s">
        <v>635</v>
      </c>
      <c r="NXF37" s="29" t="s">
        <v>635</v>
      </c>
      <c r="NXG37" s="29" t="s">
        <v>635</v>
      </c>
      <c r="NXH37" s="29" t="s">
        <v>635</v>
      </c>
      <c r="NXI37" s="29" t="s">
        <v>635</v>
      </c>
      <c r="NXJ37" s="29" t="s">
        <v>635</v>
      </c>
      <c r="NXK37" s="29" t="s">
        <v>635</v>
      </c>
      <c r="NXL37" s="29" t="s">
        <v>635</v>
      </c>
      <c r="NXM37" s="29" t="s">
        <v>635</v>
      </c>
      <c r="NXN37" s="29" t="s">
        <v>635</v>
      </c>
      <c r="NXO37" s="29" t="s">
        <v>635</v>
      </c>
      <c r="NXP37" s="29" t="s">
        <v>635</v>
      </c>
      <c r="NXQ37" s="29" t="s">
        <v>635</v>
      </c>
      <c r="NXR37" s="29" t="s">
        <v>635</v>
      </c>
      <c r="NXS37" s="29" t="s">
        <v>635</v>
      </c>
      <c r="NXT37" s="29" t="s">
        <v>635</v>
      </c>
      <c r="NXU37" s="29" t="s">
        <v>635</v>
      </c>
      <c r="NXV37" s="29" t="s">
        <v>635</v>
      </c>
      <c r="NXW37" s="29" t="s">
        <v>635</v>
      </c>
      <c r="NXX37" s="29" t="s">
        <v>635</v>
      </c>
      <c r="NXY37" s="29" t="s">
        <v>635</v>
      </c>
      <c r="NXZ37" s="29" t="s">
        <v>635</v>
      </c>
      <c r="NYA37" s="29" t="s">
        <v>635</v>
      </c>
      <c r="NYB37" s="29" t="s">
        <v>635</v>
      </c>
      <c r="NYC37" s="29" t="s">
        <v>635</v>
      </c>
      <c r="NYD37" s="29" t="s">
        <v>635</v>
      </c>
      <c r="NYE37" s="29" t="s">
        <v>635</v>
      </c>
      <c r="NYF37" s="29" t="s">
        <v>635</v>
      </c>
      <c r="NYG37" s="29" t="s">
        <v>635</v>
      </c>
      <c r="NYH37" s="29" t="s">
        <v>635</v>
      </c>
      <c r="NYI37" s="29" t="s">
        <v>635</v>
      </c>
      <c r="NYJ37" s="29" t="s">
        <v>635</v>
      </c>
      <c r="NYK37" s="29" t="s">
        <v>635</v>
      </c>
      <c r="NYL37" s="29" t="s">
        <v>635</v>
      </c>
      <c r="NYM37" s="29" t="s">
        <v>635</v>
      </c>
      <c r="NYN37" s="29" t="s">
        <v>635</v>
      </c>
      <c r="NYO37" s="29" t="s">
        <v>635</v>
      </c>
      <c r="NYP37" s="29" t="s">
        <v>635</v>
      </c>
      <c r="NYQ37" s="29" t="s">
        <v>635</v>
      </c>
      <c r="NYR37" s="29" t="s">
        <v>635</v>
      </c>
      <c r="NYS37" s="29" t="s">
        <v>635</v>
      </c>
      <c r="NYT37" s="29" t="s">
        <v>635</v>
      </c>
      <c r="NYU37" s="29" t="s">
        <v>635</v>
      </c>
      <c r="NYV37" s="29" t="s">
        <v>635</v>
      </c>
      <c r="NYW37" s="29" t="s">
        <v>635</v>
      </c>
      <c r="NYX37" s="29" t="s">
        <v>635</v>
      </c>
      <c r="NYY37" s="29" t="s">
        <v>635</v>
      </c>
      <c r="NYZ37" s="29" t="s">
        <v>635</v>
      </c>
      <c r="NZA37" s="29" t="s">
        <v>635</v>
      </c>
      <c r="NZB37" s="29" t="s">
        <v>635</v>
      </c>
      <c r="NZC37" s="29" t="s">
        <v>635</v>
      </c>
      <c r="NZD37" s="29" t="s">
        <v>635</v>
      </c>
      <c r="NZE37" s="29" t="s">
        <v>635</v>
      </c>
      <c r="NZF37" s="29" t="s">
        <v>635</v>
      </c>
      <c r="NZG37" s="29" t="s">
        <v>635</v>
      </c>
      <c r="NZH37" s="29" t="s">
        <v>635</v>
      </c>
      <c r="NZI37" s="29" t="s">
        <v>635</v>
      </c>
      <c r="NZJ37" s="29" t="s">
        <v>635</v>
      </c>
      <c r="NZK37" s="29" t="s">
        <v>635</v>
      </c>
      <c r="NZL37" s="29" t="s">
        <v>635</v>
      </c>
      <c r="NZM37" s="29" t="s">
        <v>635</v>
      </c>
      <c r="NZN37" s="29" t="s">
        <v>635</v>
      </c>
      <c r="NZO37" s="29" t="s">
        <v>635</v>
      </c>
      <c r="NZP37" s="29" t="s">
        <v>635</v>
      </c>
      <c r="NZQ37" s="29" t="s">
        <v>635</v>
      </c>
      <c r="NZR37" s="29" t="s">
        <v>635</v>
      </c>
      <c r="NZS37" s="29" t="s">
        <v>635</v>
      </c>
      <c r="NZT37" s="29" t="s">
        <v>635</v>
      </c>
      <c r="NZU37" s="29" t="s">
        <v>635</v>
      </c>
      <c r="NZV37" s="29" t="s">
        <v>635</v>
      </c>
      <c r="NZW37" s="29" t="s">
        <v>635</v>
      </c>
      <c r="NZX37" s="29" t="s">
        <v>635</v>
      </c>
      <c r="NZY37" s="29" t="s">
        <v>635</v>
      </c>
      <c r="NZZ37" s="29" t="s">
        <v>635</v>
      </c>
      <c r="OAA37" s="29" t="s">
        <v>635</v>
      </c>
      <c r="OAB37" s="29" t="s">
        <v>635</v>
      </c>
      <c r="OAC37" s="29" t="s">
        <v>635</v>
      </c>
      <c r="OAD37" s="29" t="s">
        <v>635</v>
      </c>
      <c r="OAE37" s="29" t="s">
        <v>635</v>
      </c>
      <c r="OAF37" s="29" t="s">
        <v>635</v>
      </c>
      <c r="OAG37" s="29" t="s">
        <v>635</v>
      </c>
      <c r="OAH37" s="29" t="s">
        <v>635</v>
      </c>
      <c r="OAI37" s="29" t="s">
        <v>635</v>
      </c>
      <c r="OAJ37" s="29" t="s">
        <v>635</v>
      </c>
      <c r="OAK37" s="29" t="s">
        <v>635</v>
      </c>
      <c r="OAL37" s="29" t="s">
        <v>635</v>
      </c>
      <c r="OAM37" s="29" t="s">
        <v>635</v>
      </c>
      <c r="OAN37" s="29" t="s">
        <v>635</v>
      </c>
      <c r="OAO37" s="29" t="s">
        <v>635</v>
      </c>
      <c r="OAP37" s="29" t="s">
        <v>635</v>
      </c>
      <c r="OAQ37" s="29" t="s">
        <v>635</v>
      </c>
      <c r="OAR37" s="29" t="s">
        <v>635</v>
      </c>
      <c r="OAS37" s="29" t="s">
        <v>635</v>
      </c>
      <c r="OAT37" s="29" t="s">
        <v>635</v>
      </c>
      <c r="OAU37" s="29" t="s">
        <v>635</v>
      </c>
      <c r="OAV37" s="29" t="s">
        <v>635</v>
      </c>
      <c r="OAW37" s="29" t="s">
        <v>635</v>
      </c>
      <c r="OAX37" s="29" t="s">
        <v>635</v>
      </c>
      <c r="OAY37" s="29" t="s">
        <v>635</v>
      </c>
      <c r="OAZ37" s="29" t="s">
        <v>635</v>
      </c>
      <c r="OBA37" s="29" t="s">
        <v>635</v>
      </c>
      <c r="OBB37" s="29" t="s">
        <v>635</v>
      </c>
      <c r="OBC37" s="29" t="s">
        <v>635</v>
      </c>
      <c r="OBD37" s="29" t="s">
        <v>635</v>
      </c>
      <c r="OBE37" s="29" t="s">
        <v>635</v>
      </c>
      <c r="OBF37" s="29" t="s">
        <v>635</v>
      </c>
      <c r="OBG37" s="29" t="s">
        <v>635</v>
      </c>
      <c r="OBH37" s="29" t="s">
        <v>635</v>
      </c>
      <c r="OBI37" s="29" t="s">
        <v>635</v>
      </c>
      <c r="OBJ37" s="29" t="s">
        <v>635</v>
      </c>
      <c r="OBK37" s="29" t="s">
        <v>635</v>
      </c>
      <c r="OBL37" s="29" t="s">
        <v>635</v>
      </c>
      <c r="OBM37" s="29" t="s">
        <v>635</v>
      </c>
      <c r="OBN37" s="29" t="s">
        <v>635</v>
      </c>
      <c r="OBO37" s="29" t="s">
        <v>635</v>
      </c>
      <c r="OBP37" s="29" t="s">
        <v>635</v>
      </c>
      <c r="OBQ37" s="29" t="s">
        <v>635</v>
      </c>
      <c r="OBR37" s="29" t="s">
        <v>635</v>
      </c>
      <c r="OBS37" s="29" t="s">
        <v>635</v>
      </c>
      <c r="OBT37" s="29" t="s">
        <v>635</v>
      </c>
      <c r="OBU37" s="29" t="s">
        <v>635</v>
      </c>
      <c r="OBV37" s="29" t="s">
        <v>635</v>
      </c>
      <c r="OBW37" s="29" t="s">
        <v>635</v>
      </c>
      <c r="OBX37" s="29" t="s">
        <v>635</v>
      </c>
      <c r="OBY37" s="29" t="s">
        <v>635</v>
      </c>
      <c r="OBZ37" s="29" t="s">
        <v>635</v>
      </c>
      <c r="OCA37" s="29" t="s">
        <v>635</v>
      </c>
      <c r="OCB37" s="29" t="s">
        <v>635</v>
      </c>
      <c r="OCC37" s="29" t="s">
        <v>635</v>
      </c>
      <c r="OCD37" s="29" t="s">
        <v>635</v>
      </c>
      <c r="OCE37" s="29" t="s">
        <v>635</v>
      </c>
      <c r="OCF37" s="29" t="s">
        <v>635</v>
      </c>
      <c r="OCG37" s="29" t="s">
        <v>635</v>
      </c>
      <c r="OCH37" s="29" t="s">
        <v>635</v>
      </c>
      <c r="OCI37" s="29" t="s">
        <v>635</v>
      </c>
      <c r="OCJ37" s="29" t="s">
        <v>635</v>
      </c>
      <c r="OCK37" s="29" t="s">
        <v>635</v>
      </c>
      <c r="OCL37" s="29" t="s">
        <v>635</v>
      </c>
      <c r="OCM37" s="29" t="s">
        <v>635</v>
      </c>
      <c r="OCN37" s="29" t="s">
        <v>635</v>
      </c>
      <c r="OCO37" s="29" t="s">
        <v>635</v>
      </c>
      <c r="OCP37" s="29" t="s">
        <v>635</v>
      </c>
      <c r="OCQ37" s="29" t="s">
        <v>635</v>
      </c>
      <c r="OCR37" s="29" t="s">
        <v>635</v>
      </c>
      <c r="OCS37" s="29" t="s">
        <v>635</v>
      </c>
      <c r="OCT37" s="29" t="s">
        <v>635</v>
      </c>
      <c r="OCU37" s="29" t="s">
        <v>635</v>
      </c>
      <c r="OCV37" s="29" t="s">
        <v>635</v>
      </c>
      <c r="OCW37" s="29" t="s">
        <v>635</v>
      </c>
      <c r="OCX37" s="29" t="s">
        <v>635</v>
      </c>
      <c r="OCY37" s="29" t="s">
        <v>635</v>
      </c>
      <c r="OCZ37" s="29" t="s">
        <v>635</v>
      </c>
      <c r="ODA37" s="29" t="s">
        <v>635</v>
      </c>
      <c r="ODB37" s="29" t="s">
        <v>635</v>
      </c>
      <c r="ODC37" s="29" t="s">
        <v>635</v>
      </c>
      <c r="ODD37" s="29" t="s">
        <v>635</v>
      </c>
      <c r="ODE37" s="29" t="s">
        <v>635</v>
      </c>
      <c r="ODF37" s="29" t="s">
        <v>635</v>
      </c>
      <c r="ODG37" s="29" t="s">
        <v>635</v>
      </c>
      <c r="ODH37" s="29" t="s">
        <v>635</v>
      </c>
      <c r="ODI37" s="29" t="s">
        <v>635</v>
      </c>
      <c r="ODJ37" s="29" t="s">
        <v>635</v>
      </c>
      <c r="ODK37" s="29" t="s">
        <v>635</v>
      </c>
      <c r="ODL37" s="29" t="s">
        <v>635</v>
      </c>
      <c r="ODM37" s="29" t="s">
        <v>635</v>
      </c>
      <c r="ODN37" s="29" t="s">
        <v>635</v>
      </c>
      <c r="ODO37" s="29" t="s">
        <v>635</v>
      </c>
      <c r="ODP37" s="29" t="s">
        <v>635</v>
      </c>
      <c r="ODQ37" s="29" t="s">
        <v>635</v>
      </c>
      <c r="ODR37" s="29" t="s">
        <v>635</v>
      </c>
      <c r="ODS37" s="29" t="s">
        <v>635</v>
      </c>
      <c r="ODT37" s="29" t="s">
        <v>635</v>
      </c>
      <c r="ODU37" s="29" t="s">
        <v>635</v>
      </c>
      <c r="ODV37" s="29" t="s">
        <v>635</v>
      </c>
      <c r="ODW37" s="29" t="s">
        <v>635</v>
      </c>
      <c r="ODX37" s="29" t="s">
        <v>635</v>
      </c>
      <c r="ODY37" s="29" t="s">
        <v>635</v>
      </c>
      <c r="ODZ37" s="29" t="s">
        <v>635</v>
      </c>
      <c r="OEA37" s="29" t="s">
        <v>635</v>
      </c>
      <c r="OEB37" s="29" t="s">
        <v>635</v>
      </c>
      <c r="OEC37" s="29" t="s">
        <v>635</v>
      </c>
      <c r="OED37" s="29" t="s">
        <v>635</v>
      </c>
      <c r="OEE37" s="29" t="s">
        <v>635</v>
      </c>
      <c r="OEF37" s="29" t="s">
        <v>635</v>
      </c>
      <c r="OEG37" s="29" t="s">
        <v>635</v>
      </c>
      <c r="OEH37" s="29" t="s">
        <v>635</v>
      </c>
      <c r="OEI37" s="29" t="s">
        <v>635</v>
      </c>
      <c r="OEJ37" s="29" t="s">
        <v>635</v>
      </c>
      <c r="OEK37" s="29" t="s">
        <v>635</v>
      </c>
      <c r="OEL37" s="29" t="s">
        <v>635</v>
      </c>
      <c r="OEM37" s="29" t="s">
        <v>635</v>
      </c>
      <c r="OEN37" s="29" t="s">
        <v>635</v>
      </c>
      <c r="OEO37" s="29" t="s">
        <v>635</v>
      </c>
      <c r="OEP37" s="29" t="s">
        <v>635</v>
      </c>
      <c r="OEQ37" s="29" t="s">
        <v>635</v>
      </c>
      <c r="OER37" s="29" t="s">
        <v>635</v>
      </c>
      <c r="OES37" s="29" t="s">
        <v>635</v>
      </c>
      <c r="OET37" s="29" t="s">
        <v>635</v>
      </c>
      <c r="OEU37" s="29" t="s">
        <v>635</v>
      </c>
      <c r="OEV37" s="29" t="s">
        <v>635</v>
      </c>
      <c r="OEW37" s="29" t="s">
        <v>635</v>
      </c>
      <c r="OEX37" s="29" t="s">
        <v>635</v>
      </c>
      <c r="OEY37" s="29" t="s">
        <v>635</v>
      </c>
      <c r="OEZ37" s="29" t="s">
        <v>635</v>
      </c>
      <c r="OFA37" s="29" t="s">
        <v>635</v>
      </c>
      <c r="OFB37" s="29" t="s">
        <v>635</v>
      </c>
      <c r="OFC37" s="29" t="s">
        <v>635</v>
      </c>
      <c r="OFD37" s="29" t="s">
        <v>635</v>
      </c>
      <c r="OFE37" s="29" t="s">
        <v>635</v>
      </c>
      <c r="OFF37" s="29" t="s">
        <v>635</v>
      </c>
      <c r="OFG37" s="29" t="s">
        <v>635</v>
      </c>
      <c r="OFH37" s="29" t="s">
        <v>635</v>
      </c>
      <c r="OFI37" s="29" t="s">
        <v>635</v>
      </c>
      <c r="OFJ37" s="29" t="s">
        <v>635</v>
      </c>
      <c r="OFK37" s="29" t="s">
        <v>635</v>
      </c>
      <c r="OFL37" s="29" t="s">
        <v>635</v>
      </c>
      <c r="OFM37" s="29" t="s">
        <v>635</v>
      </c>
      <c r="OFN37" s="29" t="s">
        <v>635</v>
      </c>
      <c r="OFO37" s="29" t="s">
        <v>635</v>
      </c>
      <c r="OFP37" s="29" t="s">
        <v>635</v>
      </c>
      <c r="OFQ37" s="29" t="s">
        <v>635</v>
      </c>
      <c r="OFR37" s="29" t="s">
        <v>635</v>
      </c>
      <c r="OFS37" s="29" t="s">
        <v>635</v>
      </c>
      <c r="OFT37" s="29" t="s">
        <v>635</v>
      </c>
      <c r="OFU37" s="29" t="s">
        <v>635</v>
      </c>
      <c r="OFV37" s="29" t="s">
        <v>635</v>
      </c>
      <c r="OFW37" s="29" t="s">
        <v>635</v>
      </c>
      <c r="OFX37" s="29" t="s">
        <v>635</v>
      </c>
      <c r="OFY37" s="29" t="s">
        <v>635</v>
      </c>
      <c r="OFZ37" s="29" t="s">
        <v>635</v>
      </c>
      <c r="OGA37" s="29" t="s">
        <v>635</v>
      </c>
      <c r="OGB37" s="29" t="s">
        <v>635</v>
      </c>
      <c r="OGC37" s="29" t="s">
        <v>635</v>
      </c>
      <c r="OGD37" s="29" t="s">
        <v>635</v>
      </c>
      <c r="OGE37" s="29" t="s">
        <v>635</v>
      </c>
      <c r="OGF37" s="29" t="s">
        <v>635</v>
      </c>
      <c r="OGG37" s="29" t="s">
        <v>635</v>
      </c>
      <c r="OGH37" s="29" t="s">
        <v>635</v>
      </c>
      <c r="OGI37" s="29" t="s">
        <v>635</v>
      </c>
      <c r="OGJ37" s="29" t="s">
        <v>635</v>
      </c>
      <c r="OGK37" s="29" t="s">
        <v>635</v>
      </c>
      <c r="OGL37" s="29" t="s">
        <v>635</v>
      </c>
      <c r="OGM37" s="29" t="s">
        <v>635</v>
      </c>
      <c r="OGN37" s="29" t="s">
        <v>635</v>
      </c>
      <c r="OGO37" s="29" t="s">
        <v>635</v>
      </c>
      <c r="OGP37" s="29" t="s">
        <v>635</v>
      </c>
      <c r="OGQ37" s="29" t="s">
        <v>635</v>
      </c>
      <c r="OGR37" s="29" t="s">
        <v>635</v>
      </c>
      <c r="OGS37" s="29" t="s">
        <v>635</v>
      </c>
      <c r="OGT37" s="29" t="s">
        <v>635</v>
      </c>
      <c r="OGU37" s="29" t="s">
        <v>635</v>
      </c>
      <c r="OGV37" s="29" t="s">
        <v>635</v>
      </c>
      <c r="OGW37" s="29" t="s">
        <v>635</v>
      </c>
      <c r="OGX37" s="29" t="s">
        <v>635</v>
      </c>
      <c r="OGY37" s="29" t="s">
        <v>635</v>
      </c>
      <c r="OGZ37" s="29" t="s">
        <v>635</v>
      </c>
      <c r="OHA37" s="29" t="s">
        <v>635</v>
      </c>
      <c r="OHB37" s="29" t="s">
        <v>635</v>
      </c>
      <c r="OHC37" s="29" t="s">
        <v>635</v>
      </c>
      <c r="OHD37" s="29" t="s">
        <v>635</v>
      </c>
      <c r="OHE37" s="29" t="s">
        <v>635</v>
      </c>
      <c r="OHF37" s="29" t="s">
        <v>635</v>
      </c>
      <c r="OHG37" s="29" t="s">
        <v>635</v>
      </c>
      <c r="OHH37" s="29" t="s">
        <v>635</v>
      </c>
      <c r="OHI37" s="29" t="s">
        <v>635</v>
      </c>
      <c r="OHJ37" s="29" t="s">
        <v>635</v>
      </c>
      <c r="OHK37" s="29" t="s">
        <v>635</v>
      </c>
      <c r="OHL37" s="29" t="s">
        <v>635</v>
      </c>
      <c r="OHM37" s="29" t="s">
        <v>635</v>
      </c>
      <c r="OHN37" s="29" t="s">
        <v>635</v>
      </c>
      <c r="OHO37" s="29" t="s">
        <v>635</v>
      </c>
      <c r="OHP37" s="29" t="s">
        <v>635</v>
      </c>
      <c r="OHQ37" s="29" t="s">
        <v>635</v>
      </c>
      <c r="OHR37" s="29" t="s">
        <v>635</v>
      </c>
      <c r="OHS37" s="29" t="s">
        <v>635</v>
      </c>
      <c r="OHT37" s="29" t="s">
        <v>635</v>
      </c>
      <c r="OHU37" s="29" t="s">
        <v>635</v>
      </c>
      <c r="OHV37" s="29" t="s">
        <v>635</v>
      </c>
      <c r="OHW37" s="29" t="s">
        <v>635</v>
      </c>
      <c r="OHX37" s="29" t="s">
        <v>635</v>
      </c>
      <c r="OHY37" s="29" t="s">
        <v>635</v>
      </c>
      <c r="OHZ37" s="29" t="s">
        <v>635</v>
      </c>
      <c r="OIA37" s="29" t="s">
        <v>635</v>
      </c>
      <c r="OIB37" s="29" t="s">
        <v>635</v>
      </c>
      <c r="OIC37" s="29" t="s">
        <v>635</v>
      </c>
      <c r="OID37" s="29" t="s">
        <v>635</v>
      </c>
      <c r="OIE37" s="29" t="s">
        <v>635</v>
      </c>
      <c r="OIF37" s="29" t="s">
        <v>635</v>
      </c>
      <c r="OIG37" s="29" t="s">
        <v>635</v>
      </c>
      <c r="OIH37" s="29" t="s">
        <v>635</v>
      </c>
      <c r="OII37" s="29" t="s">
        <v>635</v>
      </c>
      <c r="OIJ37" s="29" t="s">
        <v>635</v>
      </c>
      <c r="OIK37" s="29" t="s">
        <v>635</v>
      </c>
      <c r="OIL37" s="29" t="s">
        <v>635</v>
      </c>
      <c r="OIM37" s="29" t="s">
        <v>635</v>
      </c>
      <c r="OIN37" s="29" t="s">
        <v>635</v>
      </c>
      <c r="OIO37" s="29" t="s">
        <v>635</v>
      </c>
      <c r="OIP37" s="29" t="s">
        <v>635</v>
      </c>
      <c r="OIQ37" s="29" t="s">
        <v>635</v>
      </c>
      <c r="OIR37" s="29" t="s">
        <v>635</v>
      </c>
      <c r="OIS37" s="29" t="s">
        <v>635</v>
      </c>
      <c r="OIT37" s="29" t="s">
        <v>635</v>
      </c>
      <c r="OIU37" s="29" t="s">
        <v>635</v>
      </c>
      <c r="OIV37" s="29" t="s">
        <v>635</v>
      </c>
      <c r="OIW37" s="29" t="s">
        <v>635</v>
      </c>
      <c r="OIX37" s="29" t="s">
        <v>635</v>
      </c>
      <c r="OIY37" s="29" t="s">
        <v>635</v>
      </c>
      <c r="OIZ37" s="29" t="s">
        <v>635</v>
      </c>
      <c r="OJA37" s="29" t="s">
        <v>635</v>
      </c>
      <c r="OJB37" s="29" t="s">
        <v>635</v>
      </c>
      <c r="OJC37" s="29" t="s">
        <v>635</v>
      </c>
      <c r="OJD37" s="29" t="s">
        <v>635</v>
      </c>
      <c r="OJE37" s="29" t="s">
        <v>635</v>
      </c>
      <c r="OJF37" s="29" t="s">
        <v>635</v>
      </c>
      <c r="OJG37" s="29" t="s">
        <v>635</v>
      </c>
      <c r="OJH37" s="29" t="s">
        <v>635</v>
      </c>
      <c r="OJI37" s="29" t="s">
        <v>635</v>
      </c>
      <c r="OJJ37" s="29" t="s">
        <v>635</v>
      </c>
      <c r="OJK37" s="29" t="s">
        <v>635</v>
      </c>
      <c r="OJL37" s="29" t="s">
        <v>635</v>
      </c>
      <c r="OJM37" s="29" t="s">
        <v>635</v>
      </c>
      <c r="OJN37" s="29" t="s">
        <v>635</v>
      </c>
      <c r="OJO37" s="29" t="s">
        <v>635</v>
      </c>
      <c r="OJP37" s="29" t="s">
        <v>635</v>
      </c>
      <c r="OJQ37" s="29" t="s">
        <v>635</v>
      </c>
      <c r="OJR37" s="29" t="s">
        <v>635</v>
      </c>
      <c r="OJS37" s="29" t="s">
        <v>635</v>
      </c>
      <c r="OJT37" s="29" t="s">
        <v>635</v>
      </c>
      <c r="OJU37" s="29" t="s">
        <v>635</v>
      </c>
      <c r="OJV37" s="29" t="s">
        <v>635</v>
      </c>
      <c r="OJW37" s="29" t="s">
        <v>635</v>
      </c>
      <c r="OJX37" s="29" t="s">
        <v>635</v>
      </c>
      <c r="OJY37" s="29" t="s">
        <v>635</v>
      </c>
      <c r="OJZ37" s="29" t="s">
        <v>635</v>
      </c>
      <c r="OKA37" s="29" t="s">
        <v>635</v>
      </c>
      <c r="OKB37" s="29" t="s">
        <v>635</v>
      </c>
      <c r="OKC37" s="29" t="s">
        <v>635</v>
      </c>
      <c r="OKD37" s="29" t="s">
        <v>635</v>
      </c>
      <c r="OKE37" s="29" t="s">
        <v>635</v>
      </c>
      <c r="OKF37" s="29" t="s">
        <v>635</v>
      </c>
      <c r="OKG37" s="29" t="s">
        <v>635</v>
      </c>
      <c r="OKH37" s="29" t="s">
        <v>635</v>
      </c>
      <c r="OKI37" s="29" t="s">
        <v>635</v>
      </c>
      <c r="OKJ37" s="29" t="s">
        <v>635</v>
      </c>
      <c r="OKK37" s="29" t="s">
        <v>635</v>
      </c>
      <c r="OKL37" s="29" t="s">
        <v>635</v>
      </c>
      <c r="OKM37" s="29" t="s">
        <v>635</v>
      </c>
      <c r="OKN37" s="29" t="s">
        <v>635</v>
      </c>
      <c r="OKO37" s="29" t="s">
        <v>635</v>
      </c>
      <c r="OKP37" s="29" t="s">
        <v>635</v>
      </c>
      <c r="OKQ37" s="29" t="s">
        <v>635</v>
      </c>
      <c r="OKR37" s="29" t="s">
        <v>635</v>
      </c>
      <c r="OKS37" s="29" t="s">
        <v>635</v>
      </c>
      <c r="OKT37" s="29" t="s">
        <v>635</v>
      </c>
      <c r="OKU37" s="29" t="s">
        <v>635</v>
      </c>
      <c r="OKV37" s="29" t="s">
        <v>635</v>
      </c>
      <c r="OKW37" s="29" t="s">
        <v>635</v>
      </c>
      <c r="OKX37" s="29" t="s">
        <v>635</v>
      </c>
      <c r="OKY37" s="29" t="s">
        <v>635</v>
      </c>
      <c r="OKZ37" s="29" t="s">
        <v>635</v>
      </c>
      <c r="OLA37" s="29" t="s">
        <v>635</v>
      </c>
      <c r="OLB37" s="29" t="s">
        <v>635</v>
      </c>
      <c r="OLC37" s="29" t="s">
        <v>635</v>
      </c>
      <c r="OLD37" s="29" t="s">
        <v>635</v>
      </c>
      <c r="OLE37" s="29" t="s">
        <v>635</v>
      </c>
      <c r="OLF37" s="29" t="s">
        <v>635</v>
      </c>
      <c r="OLG37" s="29" t="s">
        <v>635</v>
      </c>
      <c r="OLH37" s="29" t="s">
        <v>635</v>
      </c>
      <c r="OLI37" s="29" t="s">
        <v>635</v>
      </c>
      <c r="OLJ37" s="29" t="s">
        <v>635</v>
      </c>
      <c r="OLK37" s="29" t="s">
        <v>635</v>
      </c>
      <c r="OLL37" s="29" t="s">
        <v>635</v>
      </c>
      <c r="OLM37" s="29" t="s">
        <v>635</v>
      </c>
      <c r="OLN37" s="29" t="s">
        <v>635</v>
      </c>
      <c r="OLO37" s="29" t="s">
        <v>635</v>
      </c>
      <c r="OLP37" s="29" t="s">
        <v>635</v>
      </c>
      <c r="OLQ37" s="29" t="s">
        <v>635</v>
      </c>
      <c r="OLR37" s="29" t="s">
        <v>635</v>
      </c>
      <c r="OLS37" s="29" t="s">
        <v>635</v>
      </c>
      <c r="OLT37" s="29" t="s">
        <v>635</v>
      </c>
      <c r="OLU37" s="29" t="s">
        <v>635</v>
      </c>
      <c r="OLV37" s="29" t="s">
        <v>635</v>
      </c>
      <c r="OLW37" s="29" t="s">
        <v>635</v>
      </c>
      <c r="OLX37" s="29" t="s">
        <v>635</v>
      </c>
      <c r="OLY37" s="29" t="s">
        <v>635</v>
      </c>
      <c r="OLZ37" s="29" t="s">
        <v>635</v>
      </c>
      <c r="OMA37" s="29" t="s">
        <v>635</v>
      </c>
      <c r="OMB37" s="29" t="s">
        <v>635</v>
      </c>
      <c r="OMC37" s="29" t="s">
        <v>635</v>
      </c>
      <c r="OMD37" s="29" t="s">
        <v>635</v>
      </c>
      <c r="OME37" s="29" t="s">
        <v>635</v>
      </c>
      <c r="OMF37" s="29" t="s">
        <v>635</v>
      </c>
      <c r="OMG37" s="29" t="s">
        <v>635</v>
      </c>
      <c r="OMH37" s="29" t="s">
        <v>635</v>
      </c>
      <c r="OMI37" s="29" t="s">
        <v>635</v>
      </c>
      <c r="OMJ37" s="29" t="s">
        <v>635</v>
      </c>
      <c r="OMK37" s="29" t="s">
        <v>635</v>
      </c>
      <c r="OML37" s="29" t="s">
        <v>635</v>
      </c>
      <c r="OMM37" s="29" t="s">
        <v>635</v>
      </c>
      <c r="OMN37" s="29" t="s">
        <v>635</v>
      </c>
      <c r="OMO37" s="29" t="s">
        <v>635</v>
      </c>
      <c r="OMP37" s="29" t="s">
        <v>635</v>
      </c>
      <c r="OMQ37" s="29" t="s">
        <v>635</v>
      </c>
      <c r="OMR37" s="29" t="s">
        <v>635</v>
      </c>
      <c r="OMS37" s="29" t="s">
        <v>635</v>
      </c>
      <c r="OMT37" s="29" t="s">
        <v>635</v>
      </c>
      <c r="OMU37" s="29" t="s">
        <v>635</v>
      </c>
      <c r="OMV37" s="29" t="s">
        <v>635</v>
      </c>
      <c r="OMW37" s="29" t="s">
        <v>635</v>
      </c>
      <c r="OMX37" s="29" t="s">
        <v>635</v>
      </c>
      <c r="OMY37" s="29" t="s">
        <v>635</v>
      </c>
      <c r="OMZ37" s="29" t="s">
        <v>635</v>
      </c>
      <c r="ONA37" s="29" t="s">
        <v>635</v>
      </c>
      <c r="ONB37" s="29" t="s">
        <v>635</v>
      </c>
      <c r="ONC37" s="29" t="s">
        <v>635</v>
      </c>
      <c r="OND37" s="29" t="s">
        <v>635</v>
      </c>
      <c r="ONE37" s="29" t="s">
        <v>635</v>
      </c>
      <c r="ONF37" s="29" t="s">
        <v>635</v>
      </c>
      <c r="ONG37" s="29" t="s">
        <v>635</v>
      </c>
      <c r="ONH37" s="29" t="s">
        <v>635</v>
      </c>
      <c r="ONI37" s="29" t="s">
        <v>635</v>
      </c>
      <c r="ONJ37" s="29" t="s">
        <v>635</v>
      </c>
      <c r="ONK37" s="29" t="s">
        <v>635</v>
      </c>
      <c r="ONL37" s="29" t="s">
        <v>635</v>
      </c>
      <c r="ONM37" s="29" t="s">
        <v>635</v>
      </c>
      <c r="ONN37" s="29" t="s">
        <v>635</v>
      </c>
      <c r="ONO37" s="29" t="s">
        <v>635</v>
      </c>
      <c r="ONP37" s="29" t="s">
        <v>635</v>
      </c>
      <c r="ONQ37" s="29" t="s">
        <v>635</v>
      </c>
      <c r="ONR37" s="29" t="s">
        <v>635</v>
      </c>
      <c r="ONS37" s="29" t="s">
        <v>635</v>
      </c>
      <c r="ONT37" s="29" t="s">
        <v>635</v>
      </c>
      <c r="ONU37" s="29" t="s">
        <v>635</v>
      </c>
      <c r="ONV37" s="29" t="s">
        <v>635</v>
      </c>
      <c r="ONW37" s="29" t="s">
        <v>635</v>
      </c>
      <c r="ONX37" s="29" t="s">
        <v>635</v>
      </c>
      <c r="ONY37" s="29" t="s">
        <v>635</v>
      </c>
      <c r="ONZ37" s="29" t="s">
        <v>635</v>
      </c>
      <c r="OOA37" s="29" t="s">
        <v>635</v>
      </c>
      <c r="OOB37" s="29" t="s">
        <v>635</v>
      </c>
      <c r="OOC37" s="29" t="s">
        <v>635</v>
      </c>
      <c r="OOD37" s="29" t="s">
        <v>635</v>
      </c>
      <c r="OOE37" s="29" t="s">
        <v>635</v>
      </c>
      <c r="OOF37" s="29" t="s">
        <v>635</v>
      </c>
      <c r="OOG37" s="29" t="s">
        <v>635</v>
      </c>
      <c r="OOH37" s="29" t="s">
        <v>635</v>
      </c>
      <c r="OOI37" s="29" t="s">
        <v>635</v>
      </c>
      <c r="OOJ37" s="29" t="s">
        <v>635</v>
      </c>
      <c r="OOK37" s="29" t="s">
        <v>635</v>
      </c>
      <c r="OOL37" s="29" t="s">
        <v>635</v>
      </c>
      <c r="OOM37" s="29" t="s">
        <v>635</v>
      </c>
      <c r="OON37" s="29" t="s">
        <v>635</v>
      </c>
      <c r="OOO37" s="29" t="s">
        <v>635</v>
      </c>
      <c r="OOP37" s="29" t="s">
        <v>635</v>
      </c>
      <c r="OOQ37" s="29" t="s">
        <v>635</v>
      </c>
      <c r="OOR37" s="29" t="s">
        <v>635</v>
      </c>
      <c r="OOS37" s="29" t="s">
        <v>635</v>
      </c>
      <c r="OOT37" s="29" t="s">
        <v>635</v>
      </c>
      <c r="OOU37" s="29" t="s">
        <v>635</v>
      </c>
      <c r="OOV37" s="29" t="s">
        <v>635</v>
      </c>
      <c r="OOW37" s="29" t="s">
        <v>635</v>
      </c>
      <c r="OOX37" s="29" t="s">
        <v>635</v>
      </c>
      <c r="OOY37" s="29" t="s">
        <v>635</v>
      </c>
      <c r="OOZ37" s="29" t="s">
        <v>635</v>
      </c>
      <c r="OPA37" s="29" t="s">
        <v>635</v>
      </c>
      <c r="OPB37" s="29" t="s">
        <v>635</v>
      </c>
      <c r="OPC37" s="29" t="s">
        <v>635</v>
      </c>
      <c r="OPD37" s="29" t="s">
        <v>635</v>
      </c>
      <c r="OPE37" s="29" t="s">
        <v>635</v>
      </c>
      <c r="OPF37" s="29" t="s">
        <v>635</v>
      </c>
      <c r="OPG37" s="29" t="s">
        <v>635</v>
      </c>
      <c r="OPH37" s="29" t="s">
        <v>635</v>
      </c>
      <c r="OPI37" s="29" t="s">
        <v>635</v>
      </c>
      <c r="OPJ37" s="29" t="s">
        <v>635</v>
      </c>
      <c r="OPK37" s="29" t="s">
        <v>635</v>
      </c>
      <c r="OPL37" s="29" t="s">
        <v>635</v>
      </c>
      <c r="OPM37" s="29" t="s">
        <v>635</v>
      </c>
      <c r="OPN37" s="29" t="s">
        <v>635</v>
      </c>
      <c r="OPO37" s="29" t="s">
        <v>635</v>
      </c>
      <c r="OPP37" s="29" t="s">
        <v>635</v>
      </c>
      <c r="OPQ37" s="29" t="s">
        <v>635</v>
      </c>
      <c r="OPR37" s="29" t="s">
        <v>635</v>
      </c>
      <c r="OPS37" s="29" t="s">
        <v>635</v>
      </c>
      <c r="OPT37" s="29" t="s">
        <v>635</v>
      </c>
      <c r="OPU37" s="29" t="s">
        <v>635</v>
      </c>
      <c r="OPV37" s="29" t="s">
        <v>635</v>
      </c>
      <c r="OPW37" s="29" t="s">
        <v>635</v>
      </c>
      <c r="OPX37" s="29" t="s">
        <v>635</v>
      </c>
      <c r="OPY37" s="29" t="s">
        <v>635</v>
      </c>
      <c r="OPZ37" s="29" t="s">
        <v>635</v>
      </c>
      <c r="OQA37" s="29" t="s">
        <v>635</v>
      </c>
      <c r="OQB37" s="29" t="s">
        <v>635</v>
      </c>
      <c r="OQC37" s="29" t="s">
        <v>635</v>
      </c>
      <c r="OQD37" s="29" t="s">
        <v>635</v>
      </c>
      <c r="OQE37" s="29" t="s">
        <v>635</v>
      </c>
      <c r="OQF37" s="29" t="s">
        <v>635</v>
      </c>
      <c r="OQG37" s="29" t="s">
        <v>635</v>
      </c>
      <c r="OQH37" s="29" t="s">
        <v>635</v>
      </c>
      <c r="OQI37" s="29" t="s">
        <v>635</v>
      </c>
      <c r="OQJ37" s="29" t="s">
        <v>635</v>
      </c>
      <c r="OQK37" s="29" t="s">
        <v>635</v>
      </c>
      <c r="OQL37" s="29" t="s">
        <v>635</v>
      </c>
      <c r="OQM37" s="29" t="s">
        <v>635</v>
      </c>
      <c r="OQN37" s="29" t="s">
        <v>635</v>
      </c>
      <c r="OQO37" s="29" t="s">
        <v>635</v>
      </c>
      <c r="OQP37" s="29" t="s">
        <v>635</v>
      </c>
      <c r="OQQ37" s="29" t="s">
        <v>635</v>
      </c>
      <c r="OQR37" s="29" t="s">
        <v>635</v>
      </c>
      <c r="OQS37" s="29" t="s">
        <v>635</v>
      </c>
      <c r="OQT37" s="29" t="s">
        <v>635</v>
      </c>
      <c r="OQU37" s="29" t="s">
        <v>635</v>
      </c>
      <c r="OQV37" s="29" t="s">
        <v>635</v>
      </c>
      <c r="OQW37" s="29" t="s">
        <v>635</v>
      </c>
      <c r="OQX37" s="29" t="s">
        <v>635</v>
      </c>
      <c r="OQY37" s="29" t="s">
        <v>635</v>
      </c>
      <c r="OQZ37" s="29" t="s">
        <v>635</v>
      </c>
      <c r="ORA37" s="29" t="s">
        <v>635</v>
      </c>
      <c r="ORB37" s="29" t="s">
        <v>635</v>
      </c>
      <c r="ORC37" s="29" t="s">
        <v>635</v>
      </c>
      <c r="ORD37" s="29" t="s">
        <v>635</v>
      </c>
      <c r="ORE37" s="29" t="s">
        <v>635</v>
      </c>
      <c r="ORF37" s="29" t="s">
        <v>635</v>
      </c>
      <c r="ORG37" s="29" t="s">
        <v>635</v>
      </c>
      <c r="ORH37" s="29" t="s">
        <v>635</v>
      </c>
      <c r="ORI37" s="29" t="s">
        <v>635</v>
      </c>
      <c r="ORJ37" s="29" t="s">
        <v>635</v>
      </c>
      <c r="ORK37" s="29" t="s">
        <v>635</v>
      </c>
      <c r="ORL37" s="29" t="s">
        <v>635</v>
      </c>
      <c r="ORM37" s="29" t="s">
        <v>635</v>
      </c>
      <c r="ORN37" s="29" t="s">
        <v>635</v>
      </c>
      <c r="ORO37" s="29" t="s">
        <v>635</v>
      </c>
      <c r="ORP37" s="29" t="s">
        <v>635</v>
      </c>
      <c r="ORQ37" s="29" t="s">
        <v>635</v>
      </c>
      <c r="ORR37" s="29" t="s">
        <v>635</v>
      </c>
      <c r="ORS37" s="29" t="s">
        <v>635</v>
      </c>
      <c r="ORT37" s="29" t="s">
        <v>635</v>
      </c>
      <c r="ORU37" s="29" t="s">
        <v>635</v>
      </c>
      <c r="ORV37" s="29" t="s">
        <v>635</v>
      </c>
      <c r="ORW37" s="29" t="s">
        <v>635</v>
      </c>
      <c r="ORX37" s="29" t="s">
        <v>635</v>
      </c>
      <c r="ORY37" s="29" t="s">
        <v>635</v>
      </c>
      <c r="ORZ37" s="29" t="s">
        <v>635</v>
      </c>
      <c r="OSA37" s="29" t="s">
        <v>635</v>
      </c>
      <c r="OSB37" s="29" t="s">
        <v>635</v>
      </c>
      <c r="OSC37" s="29" t="s">
        <v>635</v>
      </c>
      <c r="OSD37" s="29" t="s">
        <v>635</v>
      </c>
      <c r="OSE37" s="29" t="s">
        <v>635</v>
      </c>
      <c r="OSF37" s="29" t="s">
        <v>635</v>
      </c>
      <c r="OSG37" s="29" t="s">
        <v>635</v>
      </c>
      <c r="OSH37" s="29" t="s">
        <v>635</v>
      </c>
      <c r="OSI37" s="29" t="s">
        <v>635</v>
      </c>
      <c r="OSJ37" s="29" t="s">
        <v>635</v>
      </c>
      <c r="OSK37" s="29" t="s">
        <v>635</v>
      </c>
      <c r="OSL37" s="29" t="s">
        <v>635</v>
      </c>
      <c r="OSM37" s="29" t="s">
        <v>635</v>
      </c>
      <c r="OSN37" s="29" t="s">
        <v>635</v>
      </c>
      <c r="OSO37" s="29" t="s">
        <v>635</v>
      </c>
      <c r="OSP37" s="29" t="s">
        <v>635</v>
      </c>
      <c r="OSQ37" s="29" t="s">
        <v>635</v>
      </c>
      <c r="OSR37" s="29" t="s">
        <v>635</v>
      </c>
      <c r="OSS37" s="29" t="s">
        <v>635</v>
      </c>
      <c r="OST37" s="29" t="s">
        <v>635</v>
      </c>
      <c r="OSU37" s="29" t="s">
        <v>635</v>
      </c>
      <c r="OSV37" s="29" t="s">
        <v>635</v>
      </c>
      <c r="OSW37" s="29" t="s">
        <v>635</v>
      </c>
      <c r="OSX37" s="29" t="s">
        <v>635</v>
      </c>
      <c r="OSY37" s="29" t="s">
        <v>635</v>
      </c>
      <c r="OSZ37" s="29" t="s">
        <v>635</v>
      </c>
      <c r="OTA37" s="29" t="s">
        <v>635</v>
      </c>
      <c r="OTB37" s="29" t="s">
        <v>635</v>
      </c>
      <c r="OTC37" s="29" t="s">
        <v>635</v>
      </c>
      <c r="OTD37" s="29" t="s">
        <v>635</v>
      </c>
      <c r="OTE37" s="29" t="s">
        <v>635</v>
      </c>
      <c r="OTF37" s="29" t="s">
        <v>635</v>
      </c>
      <c r="OTG37" s="29" t="s">
        <v>635</v>
      </c>
      <c r="OTH37" s="29" t="s">
        <v>635</v>
      </c>
      <c r="OTI37" s="29" t="s">
        <v>635</v>
      </c>
      <c r="OTJ37" s="29" t="s">
        <v>635</v>
      </c>
      <c r="OTK37" s="29" t="s">
        <v>635</v>
      </c>
      <c r="OTL37" s="29" t="s">
        <v>635</v>
      </c>
      <c r="OTM37" s="29" t="s">
        <v>635</v>
      </c>
      <c r="OTN37" s="29" t="s">
        <v>635</v>
      </c>
      <c r="OTO37" s="29" t="s">
        <v>635</v>
      </c>
      <c r="OTP37" s="29" t="s">
        <v>635</v>
      </c>
      <c r="OTQ37" s="29" t="s">
        <v>635</v>
      </c>
      <c r="OTR37" s="29" t="s">
        <v>635</v>
      </c>
      <c r="OTS37" s="29" t="s">
        <v>635</v>
      </c>
      <c r="OTT37" s="29" t="s">
        <v>635</v>
      </c>
      <c r="OTU37" s="29" t="s">
        <v>635</v>
      </c>
      <c r="OTV37" s="29" t="s">
        <v>635</v>
      </c>
      <c r="OTW37" s="29" t="s">
        <v>635</v>
      </c>
      <c r="OTX37" s="29" t="s">
        <v>635</v>
      </c>
      <c r="OTY37" s="29" t="s">
        <v>635</v>
      </c>
      <c r="OTZ37" s="29" t="s">
        <v>635</v>
      </c>
      <c r="OUA37" s="29" t="s">
        <v>635</v>
      </c>
      <c r="OUB37" s="29" t="s">
        <v>635</v>
      </c>
      <c r="OUC37" s="29" t="s">
        <v>635</v>
      </c>
      <c r="OUD37" s="29" t="s">
        <v>635</v>
      </c>
      <c r="OUE37" s="29" t="s">
        <v>635</v>
      </c>
      <c r="OUF37" s="29" t="s">
        <v>635</v>
      </c>
      <c r="OUG37" s="29" t="s">
        <v>635</v>
      </c>
      <c r="OUH37" s="29" t="s">
        <v>635</v>
      </c>
      <c r="OUI37" s="29" t="s">
        <v>635</v>
      </c>
      <c r="OUJ37" s="29" t="s">
        <v>635</v>
      </c>
      <c r="OUK37" s="29" t="s">
        <v>635</v>
      </c>
      <c r="OUL37" s="29" t="s">
        <v>635</v>
      </c>
      <c r="OUM37" s="29" t="s">
        <v>635</v>
      </c>
      <c r="OUN37" s="29" t="s">
        <v>635</v>
      </c>
      <c r="OUO37" s="29" t="s">
        <v>635</v>
      </c>
      <c r="OUP37" s="29" t="s">
        <v>635</v>
      </c>
      <c r="OUQ37" s="29" t="s">
        <v>635</v>
      </c>
      <c r="OUR37" s="29" t="s">
        <v>635</v>
      </c>
      <c r="OUS37" s="29" t="s">
        <v>635</v>
      </c>
      <c r="OUT37" s="29" t="s">
        <v>635</v>
      </c>
      <c r="OUU37" s="29" t="s">
        <v>635</v>
      </c>
      <c r="OUV37" s="29" t="s">
        <v>635</v>
      </c>
      <c r="OUW37" s="29" t="s">
        <v>635</v>
      </c>
      <c r="OUX37" s="29" t="s">
        <v>635</v>
      </c>
      <c r="OUY37" s="29" t="s">
        <v>635</v>
      </c>
      <c r="OUZ37" s="29" t="s">
        <v>635</v>
      </c>
      <c r="OVA37" s="29" t="s">
        <v>635</v>
      </c>
      <c r="OVB37" s="29" t="s">
        <v>635</v>
      </c>
      <c r="OVC37" s="29" t="s">
        <v>635</v>
      </c>
      <c r="OVD37" s="29" t="s">
        <v>635</v>
      </c>
      <c r="OVE37" s="29" t="s">
        <v>635</v>
      </c>
      <c r="OVF37" s="29" t="s">
        <v>635</v>
      </c>
      <c r="OVG37" s="29" t="s">
        <v>635</v>
      </c>
      <c r="OVH37" s="29" t="s">
        <v>635</v>
      </c>
      <c r="OVI37" s="29" t="s">
        <v>635</v>
      </c>
      <c r="OVJ37" s="29" t="s">
        <v>635</v>
      </c>
      <c r="OVK37" s="29" t="s">
        <v>635</v>
      </c>
      <c r="OVL37" s="29" t="s">
        <v>635</v>
      </c>
      <c r="OVM37" s="29" t="s">
        <v>635</v>
      </c>
      <c r="OVN37" s="29" t="s">
        <v>635</v>
      </c>
      <c r="OVO37" s="29" t="s">
        <v>635</v>
      </c>
      <c r="OVP37" s="29" t="s">
        <v>635</v>
      </c>
      <c r="OVQ37" s="29" t="s">
        <v>635</v>
      </c>
      <c r="OVR37" s="29" t="s">
        <v>635</v>
      </c>
      <c r="OVS37" s="29" t="s">
        <v>635</v>
      </c>
      <c r="OVT37" s="29" t="s">
        <v>635</v>
      </c>
      <c r="OVU37" s="29" t="s">
        <v>635</v>
      </c>
      <c r="OVV37" s="29" t="s">
        <v>635</v>
      </c>
      <c r="OVW37" s="29" t="s">
        <v>635</v>
      </c>
      <c r="OVX37" s="29" t="s">
        <v>635</v>
      </c>
      <c r="OVY37" s="29" t="s">
        <v>635</v>
      </c>
      <c r="OVZ37" s="29" t="s">
        <v>635</v>
      </c>
      <c r="OWA37" s="29" t="s">
        <v>635</v>
      </c>
      <c r="OWB37" s="29" t="s">
        <v>635</v>
      </c>
      <c r="OWC37" s="29" t="s">
        <v>635</v>
      </c>
      <c r="OWD37" s="29" t="s">
        <v>635</v>
      </c>
      <c r="OWE37" s="29" t="s">
        <v>635</v>
      </c>
      <c r="OWF37" s="29" t="s">
        <v>635</v>
      </c>
      <c r="OWG37" s="29" t="s">
        <v>635</v>
      </c>
      <c r="OWH37" s="29" t="s">
        <v>635</v>
      </c>
      <c r="OWI37" s="29" t="s">
        <v>635</v>
      </c>
      <c r="OWJ37" s="29" t="s">
        <v>635</v>
      </c>
      <c r="OWK37" s="29" t="s">
        <v>635</v>
      </c>
      <c r="OWL37" s="29" t="s">
        <v>635</v>
      </c>
      <c r="OWM37" s="29" t="s">
        <v>635</v>
      </c>
      <c r="OWN37" s="29" t="s">
        <v>635</v>
      </c>
      <c r="OWO37" s="29" t="s">
        <v>635</v>
      </c>
      <c r="OWP37" s="29" t="s">
        <v>635</v>
      </c>
      <c r="OWQ37" s="29" t="s">
        <v>635</v>
      </c>
      <c r="OWR37" s="29" t="s">
        <v>635</v>
      </c>
      <c r="OWS37" s="29" t="s">
        <v>635</v>
      </c>
      <c r="OWT37" s="29" t="s">
        <v>635</v>
      </c>
      <c r="OWU37" s="29" t="s">
        <v>635</v>
      </c>
      <c r="OWV37" s="29" t="s">
        <v>635</v>
      </c>
      <c r="OWW37" s="29" t="s">
        <v>635</v>
      </c>
      <c r="OWX37" s="29" t="s">
        <v>635</v>
      </c>
      <c r="OWY37" s="29" t="s">
        <v>635</v>
      </c>
      <c r="OWZ37" s="29" t="s">
        <v>635</v>
      </c>
      <c r="OXA37" s="29" t="s">
        <v>635</v>
      </c>
      <c r="OXB37" s="29" t="s">
        <v>635</v>
      </c>
      <c r="OXC37" s="29" t="s">
        <v>635</v>
      </c>
      <c r="OXD37" s="29" t="s">
        <v>635</v>
      </c>
      <c r="OXE37" s="29" t="s">
        <v>635</v>
      </c>
      <c r="OXF37" s="29" t="s">
        <v>635</v>
      </c>
      <c r="OXG37" s="29" t="s">
        <v>635</v>
      </c>
      <c r="OXH37" s="29" t="s">
        <v>635</v>
      </c>
      <c r="OXI37" s="29" t="s">
        <v>635</v>
      </c>
      <c r="OXJ37" s="29" t="s">
        <v>635</v>
      </c>
      <c r="OXK37" s="29" t="s">
        <v>635</v>
      </c>
      <c r="OXL37" s="29" t="s">
        <v>635</v>
      </c>
      <c r="OXM37" s="29" t="s">
        <v>635</v>
      </c>
      <c r="OXN37" s="29" t="s">
        <v>635</v>
      </c>
      <c r="OXO37" s="29" t="s">
        <v>635</v>
      </c>
      <c r="OXP37" s="29" t="s">
        <v>635</v>
      </c>
      <c r="OXQ37" s="29" t="s">
        <v>635</v>
      </c>
      <c r="OXR37" s="29" t="s">
        <v>635</v>
      </c>
      <c r="OXS37" s="29" t="s">
        <v>635</v>
      </c>
      <c r="OXT37" s="29" t="s">
        <v>635</v>
      </c>
      <c r="OXU37" s="29" t="s">
        <v>635</v>
      </c>
      <c r="OXV37" s="29" t="s">
        <v>635</v>
      </c>
      <c r="OXW37" s="29" t="s">
        <v>635</v>
      </c>
      <c r="OXX37" s="29" t="s">
        <v>635</v>
      </c>
      <c r="OXY37" s="29" t="s">
        <v>635</v>
      </c>
      <c r="OXZ37" s="29" t="s">
        <v>635</v>
      </c>
      <c r="OYA37" s="29" t="s">
        <v>635</v>
      </c>
      <c r="OYB37" s="29" t="s">
        <v>635</v>
      </c>
      <c r="OYC37" s="29" t="s">
        <v>635</v>
      </c>
      <c r="OYD37" s="29" t="s">
        <v>635</v>
      </c>
      <c r="OYE37" s="29" t="s">
        <v>635</v>
      </c>
      <c r="OYF37" s="29" t="s">
        <v>635</v>
      </c>
      <c r="OYG37" s="29" t="s">
        <v>635</v>
      </c>
      <c r="OYH37" s="29" t="s">
        <v>635</v>
      </c>
      <c r="OYI37" s="29" t="s">
        <v>635</v>
      </c>
      <c r="OYJ37" s="29" t="s">
        <v>635</v>
      </c>
      <c r="OYK37" s="29" t="s">
        <v>635</v>
      </c>
      <c r="OYL37" s="29" t="s">
        <v>635</v>
      </c>
      <c r="OYM37" s="29" t="s">
        <v>635</v>
      </c>
      <c r="OYN37" s="29" t="s">
        <v>635</v>
      </c>
      <c r="OYO37" s="29" t="s">
        <v>635</v>
      </c>
      <c r="OYP37" s="29" t="s">
        <v>635</v>
      </c>
      <c r="OYQ37" s="29" t="s">
        <v>635</v>
      </c>
      <c r="OYR37" s="29" t="s">
        <v>635</v>
      </c>
      <c r="OYS37" s="29" t="s">
        <v>635</v>
      </c>
      <c r="OYT37" s="29" t="s">
        <v>635</v>
      </c>
      <c r="OYU37" s="29" t="s">
        <v>635</v>
      </c>
      <c r="OYV37" s="29" t="s">
        <v>635</v>
      </c>
      <c r="OYW37" s="29" t="s">
        <v>635</v>
      </c>
      <c r="OYX37" s="29" t="s">
        <v>635</v>
      </c>
      <c r="OYY37" s="29" t="s">
        <v>635</v>
      </c>
      <c r="OYZ37" s="29" t="s">
        <v>635</v>
      </c>
      <c r="OZA37" s="29" t="s">
        <v>635</v>
      </c>
      <c r="OZB37" s="29" t="s">
        <v>635</v>
      </c>
      <c r="OZC37" s="29" t="s">
        <v>635</v>
      </c>
      <c r="OZD37" s="29" t="s">
        <v>635</v>
      </c>
      <c r="OZE37" s="29" t="s">
        <v>635</v>
      </c>
      <c r="OZF37" s="29" t="s">
        <v>635</v>
      </c>
      <c r="OZG37" s="29" t="s">
        <v>635</v>
      </c>
      <c r="OZH37" s="29" t="s">
        <v>635</v>
      </c>
      <c r="OZI37" s="29" t="s">
        <v>635</v>
      </c>
      <c r="OZJ37" s="29" t="s">
        <v>635</v>
      </c>
      <c r="OZK37" s="29" t="s">
        <v>635</v>
      </c>
      <c r="OZL37" s="29" t="s">
        <v>635</v>
      </c>
      <c r="OZM37" s="29" t="s">
        <v>635</v>
      </c>
      <c r="OZN37" s="29" t="s">
        <v>635</v>
      </c>
      <c r="OZO37" s="29" t="s">
        <v>635</v>
      </c>
      <c r="OZP37" s="29" t="s">
        <v>635</v>
      </c>
      <c r="OZQ37" s="29" t="s">
        <v>635</v>
      </c>
      <c r="OZR37" s="29" t="s">
        <v>635</v>
      </c>
      <c r="OZS37" s="29" t="s">
        <v>635</v>
      </c>
      <c r="OZT37" s="29" t="s">
        <v>635</v>
      </c>
      <c r="OZU37" s="29" t="s">
        <v>635</v>
      </c>
      <c r="OZV37" s="29" t="s">
        <v>635</v>
      </c>
      <c r="OZW37" s="29" t="s">
        <v>635</v>
      </c>
      <c r="OZX37" s="29" t="s">
        <v>635</v>
      </c>
      <c r="OZY37" s="29" t="s">
        <v>635</v>
      </c>
      <c r="OZZ37" s="29" t="s">
        <v>635</v>
      </c>
      <c r="PAA37" s="29" t="s">
        <v>635</v>
      </c>
      <c r="PAB37" s="29" t="s">
        <v>635</v>
      </c>
      <c r="PAC37" s="29" t="s">
        <v>635</v>
      </c>
      <c r="PAD37" s="29" t="s">
        <v>635</v>
      </c>
      <c r="PAE37" s="29" t="s">
        <v>635</v>
      </c>
      <c r="PAF37" s="29" t="s">
        <v>635</v>
      </c>
      <c r="PAG37" s="29" t="s">
        <v>635</v>
      </c>
      <c r="PAH37" s="29" t="s">
        <v>635</v>
      </c>
      <c r="PAI37" s="29" t="s">
        <v>635</v>
      </c>
      <c r="PAJ37" s="29" t="s">
        <v>635</v>
      </c>
      <c r="PAK37" s="29" t="s">
        <v>635</v>
      </c>
      <c r="PAL37" s="29" t="s">
        <v>635</v>
      </c>
      <c r="PAM37" s="29" t="s">
        <v>635</v>
      </c>
      <c r="PAN37" s="29" t="s">
        <v>635</v>
      </c>
      <c r="PAO37" s="29" t="s">
        <v>635</v>
      </c>
      <c r="PAP37" s="29" t="s">
        <v>635</v>
      </c>
      <c r="PAQ37" s="29" t="s">
        <v>635</v>
      </c>
      <c r="PAR37" s="29" t="s">
        <v>635</v>
      </c>
      <c r="PAS37" s="29" t="s">
        <v>635</v>
      </c>
      <c r="PAT37" s="29" t="s">
        <v>635</v>
      </c>
      <c r="PAU37" s="29" t="s">
        <v>635</v>
      </c>
      <c r="PAV37" s="29" t="s">
        <v>635</v>
      </c>
      <c r="PAW37" s="29" t="s">
        <v>635</v>
      </c>
      <c r="PAX37" s="29" t="s">
        <v>635</v>
      </c>
      <c r="PAY37" s="29" t="s">
        <v>635</v>
      </c>
      <c r="PAZ37" s="29" t="s">
        <v>635</v>
      </c>
      <c r="PBA37" s="29" t="s">
        <v>635</v>
      </c>
      <c r="PBB37" s="29" t="s">
        <v>635</v>
      </c>
      <c r="PBC37" s="29" t="s">
        <v>635</v>
      </c>
      <c r="PBD37" s="29" t="s">
        <v>635</v>
      </c>
      <c r="PBE37" s="29" t="s">
        <v>635</v>
      </c>
      <c r="PBF37" s="29" t="s">
        <v>635</v>
      </c>
      <c r="PBG37" s="29" t="s">
        <v>635</v>
      </c>
      <c r="PBH37" s="29" t="s">
        <v>635</v>
      </c>
      <c r="PBI37" s="29" t="s">
        <v>635</v>
      </c>
      <c r="PBJ37" s="29" t="s">
        <v>635</v>
      </c>
      <c r="PBK37" s="29" t="s">
        <v>635</v>
      </c>
      <c r="PBL37" s="29" t="s">
        <v>635</v>
      </c>
      <c r="PBM37" s="29" t="s">
        <v>635</v>
      </c>
      <c r="PBN37" s="29" t="s">
        <v>635</v>
      </c>
      <c r="PBO37" s="29" t="s">
        <v>635</v>
      </c>
      <c r="PBP37" s="29" t="s">
        <v>635</v>
      </c>
      <c r="PBQ37" s="29" t="s">
        <v>635</v>
      </c>
      <c r="PBR37" s="29" t="s">
        <v>635</v>
      </c>
      <c r="PBS37" s="29" t="s">
        <v>635</v>
      </c>
      <c r="PBT37" s="29" t="s">
        <v>635</v>
      </c>
      <c r="PBU37" s="29" t="s">
        <v>635</v>
      </c>
      <c r="PBV37" s="29" t="s">
        <v>635</v>
      </c>
      <c r="PBW37" s="29" t="s">
        <v>635</v>
      </c>
      <c r="PBX37" s="29" t="s">
        <v>635</v>
      </c>
      <c r="PBY37" s="29" t="s">
        <v>635</v>
      </c>
      <c r="PBZ37" s="29" t="s">
        <v>635</v>
      </c>
      <c r="PCA37" s="29" t="s">
        <v>635</v>
      </c>
      <c r="PCB37" s="29" t="s">
        <v>635</v>
      </c>
      <c r="PCC37" s="29" t="s">
        <v>635</v>
      </c>
      <c r="PCD37" s="29" t="s">
        <v>635</v>
      </c>
      <c r="PCE37" s="29" t="s">
        <v>635</v>
      </c>
      <c r="PCF37" s="29" t="s">
        <v>635</v>
      </c>
      <c r="PCG37" s="29" t="s">
        <v>635</v>
      </c>
      <c r="PCH37" s="29" t="s">
        <v>635</v>
      </c>
      <c r="PCI37" s="29" t="s">
        <v>635</v>
      </c>
      <c r="PCJ37" s="29" t="s">
        <v>635</v>
      </c>
      <c r="PCK37" s="29" t="s">
        <v>635</v>
      </c>
      <c r="PCL37" s="29" t="s">
        <v>635</v>
      </c>
      <c r="PCM37" s="29" t="s">
        <v>635</v>
      </c>
      <c r="PCN37" s="29" t="s">
        <v>635</v>
      </c>
      <c r="PCO37" s="29" t="s">
        <v>635</v>
      </c>
      <c r="PCP37" s="29" t="s">
        <v>635</v>
      </c>
      <c r="PCQ37" s="29" t="s">
        <v>635</v>
      </c>
      <c r="PCR37" s="29" t="s">
        <v>635</v>
      </c>
      <c r="PCS37" s="29" t="s">
        <v>635</v>
      </c>
      <c r="PCT37" s="29" t="s">
        <v>635</v>
      </c>
      <c r="PCU37" s="29" t="s">
        <v>635</v>
      </c>
      <c r="PCV37" s="29" t="s">
        <v>635</v>
      </c>
      <c r="PCW37" s="29" t="s">
        <v>635</v>
      </c>
      <c r="PCX37" s="29" t="s">
        <v>635</v>
      </c>
      <c r="PCY37" s="29" t="s">
        <v>635</v>
      </c>
      <c r="PCZ37" s="29" t="s">
        <v>635</v>
      </c>
      <c r="PDA37" s="29" t="s">
        <v>635</v>
      </c>
      <c r="PDB37" s="29" t="s">
        <v>635</v>
      </c>
      <c r="PDC37" s="29" t="s">
        <v>635</v>
      </c>
      <c r="PDD37" s="29" t="s">
        <v>635</v>
      </c>
      <c r="PDE37" s="29" t="s">
        <v>635</v>
      </c>
      <c r="PDF37" s="29" t="s">
        <v>635</v>
      </c>
      <c r="PDG37" s="29" t="s">
        <v>635</v>
      </c>
      <c r="PDH37" s="29" t="s">
        <v>635</v>
      </c>
      <c r="PDI37" s="29" t="s">
        <v>635</v>
      </c>
      <c r="PDJ37" s="29" t="s">
        <v>635</v>
      </c>
      <c r="PDK37" s="29" t="s">
        <v>635</v>
      </c>
      <c r="PDL37" s="29" t="s">
        <v>635</v>
      </c>
      <c r="PDM37" s="29" t="s">
        <v>635</v>
      </c>
      <c r="PDN37" s="29" t="s">
        <v>635</v>
      </c>
      <c r="PDO37" s="29" t="s">
        <v>635</v>
      </c>
      <c r="PDP37" s="29" t="s">
        <v>635</v>
      </c>
      <c r="PDQ37" s="29" t="s">
        <v>635</v>
      </c>
      <c r="PDR37" s="29" t="s">
        <v>635</v>
      </c>
      <c r="PDS37" s="29" t="s">
        <v>635</v>
      </c>
      <c r="PDT37" s="29" t="s">
        <v>635</v>
      </c>
      <c r="PDU37" s="29" t="s">
        <v>635</v>
      </c>
      <c r="PDV37" s="29" t="s">
        <v>635</v>
      </c>
      <c r="PDW37" s="29" t="s">
        <v>635</v>
      </c>
      <c r="PDX37" s="29" t="s">
        <v>635</v>
      </c>
      <c r="PDY37" s="29" t="s">
        <v>635</v>
      </c>
      <c r="PDZ37" s="29" t="s">
        <v>635</v>
      </c>
      <c r="PEA37" s="29" t="s">
        <v>635</v>
      </c>
      <c r="PEB37" s="29" t="s">
        <v>635</v>
      </c>
      <c r="PEC37" s="29" t="s">
        <v>635</v>
      </c>
      <c r="PED37" s="29" t="s">
        <v>635</v>
      </c>
      <c r="PEE37" s="29" t="s">
        <v>635</v>
      </c>
      <c r="PEF37" s="29" t="s">
        <v>635</v>
      </c>
      <c r="PEG37" s="29" t="s">
        <v>635</v>
      </c>
      <c r="PEH37" s="29" t="s">
        <v>635</v>
      </c>
      <c r="PEI37" s="29" t="s">
        <v>635</v>
      </c>
      <c r="PEJ37" s="29" t="s">
        <v>635</v>
      </c>
      <c r="PEK37" s="29" t="s">
        <v>635</v>
      </c>
      <c r="PEL37" s="29" t="s">
        <v>635</v>
      </c>
      <c r="PEM37" s="29" t="s">
        <v>635</v>
      </c>
      <c r="PEN37" s="29" t="s">
        <v>635</v>
      </c>
      <c r="PEO37" s="29" t="s">
        <v>635</v>
      </c>
      <c r="PEP37" s="29" t="s">
        <v>635</v>
      </c>
      <c r="PEQ37" s="29" t="s">
        <v>635</v>
      </c>
      <c r="PER37" s="29" t="s">
        <v>635</v>
      </c>
      <c r="PES37" s="29" t="s">
        <v>635</v>
      </c>
      <c r="PET37" s="29" t="s">
        <v>635</v>
      </c>
      <c r="PEU37" s="29" t="s">
        <v>635</v>
      </c>
      <c r="PEV37" s="29" t="s">
        <v>635</v>
      </c>
      <c r="PEW37" s="29" t="s">
        <v>635</v>
      </c>
      <c r="PEX37" s="29" t="s">
        <v>635</v>
      </c>
      <c r="PEY37" s="29" t="s">
        <v>635</v>
      </c>
      <c r="PEZ37" s="29" t="s">
        <v>635</v>
      </c>
      <c r="PFA37" s="29" t="s">
        <v>635</v>
      </c>
      <c r="PFB37" s="29" t="s">
        <v>635</v>
      </c>
      <c r="PFC37" s="29" t="s">
        <v>635</v>
      </c>
      <c r="PFD37" s="29" t="s">
        <v>635</v>
      </c>
      <c r="PFE37" s="29" t="s">
        <v>635</v>
      </c>
      <c r="PFF37" s="29" t="s">
        <v>635</v>
      </c>
      <c r="PFG37" s="29" t="s">
        <v>635</v>
      </c>
      <c r="PFH37" s="29" t="s">
        <v>635</v>
      </c>
      <c r="PFI37" s="29" t="s">
        <v>635</v>
      </c>
      <c r="PFJ37" s="29" t="s">
        <v>635</v>
      </c>
      <c r="PFK37" s="29" t="s">
        <v>635</v>
      </c>
      <c r="PFL37" s="29" t="s">
        <v>635</v>
      </c>
      <c r="PFM37" s="29" t="s">
        <v>635</v>
      </c>
      <c r="PFN37" s="29" t="s">
        <v>635</v>
      </c>
      <c r="PFO37" s="29" t="s">
        <v>635</v>
      </c>
      <c r="PFP37" s="29" t="s">
        <v>635</v>
      </c>
      <c r="PFQ37" s="29" t="s">
        <v>635</v>
      </c>
      <c r="PFR37" s="29" t="s">
        <v>635</v>
      </c>
      <c r="PFS37" s="29" t="s">
        <v>635</v>
      </c>
      <c r="PFT37" s="29" t="s">
        <v>635</v>
      </c>
      <c r="PFU37" s="29" t="s">
        <v>635</v>
      </c>
      <c r="PFV37" s="29" t="s">
        <v>635</v>
      </c>
      <c r="PFW37" s="29" t="s">
        <v>635</v>
      </c>
      <c r="PFX37" s="29" t="s">
        <v>635</v>
      </c>
      <c r="PFY37" s="29" t="s">
        <v>635</v>
      </c>
      <c r="PFZ37" s="29" t="s">
        <v>635</v>
      </c>
      <c r="PGA37" s="29" t="s">
        <v>635</v>
      </c>
      <c r="PGB37" s="29" t="s">
        <v>635</v>
      </c>
      <c r="PGC37" s="29" t="s">
        <v>635</v>
      </c>
      <c r="PGD37" s="29" t="s">
        <v>635</v>
      </c>
      <c r="PGE37" s="29" t="s">
        <v>635</v>
      </c>
      <c r="PGF37" s="29" t="s">
        <v>635</v>
      </c>
      <c r="PGG37" s="29" t="s">
        <v>635</v>
      </c>
      <c r="PGH37" s="29" t="s">
        <v>635</v>
      </c>
      <c r="PGI37" s="29" t="s">
        <v>635</v>
      </c>
      <c r="PGJ37" s="29" t="s">
        <v>635</v>
      </c>
      <c r="PGK37" s="29" t="s">
        <v>635</v>
      </c>
      <c r="PGL37" s="29" t="s">
        <v>635</v>
      </c>
      <c r="PGM37" s="29" t="s">
        <v>635</v>
      </c>
      <c r="PGN37" s="29" t="s">
        <v>635</v>
      </c>
      <c r="PGO37" s="29" t="s">
        <v>635</v>
      </c>
      <c r="PGP37" s="29" t="s">
        <v>635</v>
      </c>
      <c r="PGQ37" s="29" t="s">
        <v>635</v>
      </c>
      <c r="PGR37" s="29" t="s">
        <v>635</v>
      </c>
      <c r="PGS37" s="29" t="s">
        <v>635</v>
      </c>
      <c r="PGT37" s="29" t="s">
        <v>635</v>
      </c>
      <c r="PGU37" s="29" t="s">
        <v>635</v>
      </c>
      <c r="PGV37" s="29" t="s">
        <v>635</v>
      </c>
      <c r="PGW37" s="29" t="s">
        <v>635</v>
      </c>
      <c r="PGX37" s="29" t="s">
        <v>635</v>
      </c>
      <c r="PGY37" s="29" t="s">
        <v>635</v>
      </c>
      <c r="PGZ37" s="29" t="s">
        <v>635</v>
      </c>
      <c r="PHA37" s="29" t="s">
        <v>635</v>
      </c>
      <c r="PHB37" s="29" t="s">
        <v>635</v>
      </c>
      <c r="PHC37" s="29" t="s">
        <v>635</v>
      </c>
      <c r="PHD37" s="29" t="s">
        <v>635</v>
      </c>
      <c r="PHE37" s="29" t="s">
        <v>635</v>
      </c>
      <c r="PHF37" s="29" t="s">
        <v>635</v>
      </c>
      <c r="PHG37" s="29" t="s">
        <v>635</v>
      </c>
      <c r="PHH37" s="29" t="s">
        <v>635</v>
      </c>
      <c r="PHI37" s="29" t="s">
        <v>635</v>
      </c>
      <c r="PHJ37" s="29" t="s">
        <v>635</v>
      </c>
      <c r="PHK37" s="29" t="s">
        <v>635</v>
      </c>
      <c r="PHL37" s="29" t="s">
        <v>635</v>
      </c>
      <c r="PHM37" s="29" t="s">
        <v>635</v>
      </c>
      <c r="PHN37" s="29" t="s">
        <v>635</v>
      </c>
      <c r="PHO37" s="29" t="s">
        <v>635</v>
      </c>
      <c r="PHP37" s="29" t="s">
        <v>635</v>
      </c>
      <c r="PHQ37" s="29" t="s">
        <v>635</v>
      </c>
      <c r="PHR37" s="29" t="s">
        <v>635</v>
      </c>
      <c r="PHS37" s="29" t="s">
        <v>635</v>
      </c>
      <c r="PHT37" s="29" t="s">
        <v>635</v>
      </c>
      <c r="PHU37" s="29" t="s">
        <v>635</v>
      </c>
      <c r="PHV37" s="29" t="s">
        <v>635</v>
      </c>
      <c r="PHW37" s="29" t="s">
        <v>635</v>
      </c>
      <c r="PHX37" s="29" t="s">
        <v>635</v>
      </c>
      <c r="PHY37" s="29" t="s">
        <v>635</v>
      </c>
      <c r="PHZ37" s="29" t="s">
        <v>635</v>
      </c>
      <c r="PIA37" s="29" t="s">
        <v>635</v>
      </c>
      <c r="PIB37" s="29" t="s">
        <v>635</v>
      </c>
      <c r="PIC37" s="29" t="s">
        <v>635</v>
      </c>
      <c r="PID37" s="29" t="s">
        <v>635</v>
      </c>
      <c r="PIE37" s="29" t="s">
        <v>635</v>
      </c>
      <c r="PIF37" s="29" t="s">
        <v>635</v>
      </c>
      <c r="PIG37" s="29" t="s">
        <v>635</v>
      </c>
      <c r="PIH37" s="29" t="s">
        <v>635</v>
      </c>
      <c r="PII37" s="29" t="s">
        <v>635</v>
      </c>
      <c r="PIJ37" s="29" t="s">
        <v>635</v>
      </c>
      <c r="PIK37" s="29" t="s">
        <v>635</v>
      </c>
      <c r="PIL37" s="29" t="s">
        <v>635</v>
      </c>
      <c r="PIM37" s="29" t="s">
        <v>635</v>
      </c>
      <c r="PIN37" s="29" t="s">
        <v>635</v>
      </c>
      <c r="PIO37" s="29" t="s">
        <v>635</v>
      </c>
      <c r="PIP37" s="29" t="s">
        <v>635</v>
      </c>
      <c r="PIQ37" s="29" t="s">
        <v>635</v>
      </c>
      <c r="PIR37" s="29" t="s">
        <v>635</v>
      </c>
      <c r="PIS37" s="29" t="s">
        <v>635</v>
      </c>
      <c r="PIT37" s="29" t="s">
        <v>635</v>
      </c>
      <c r="PIU37" s="29" t="s">
        <v>635</v>
      </c>
      <c r="PIV37" s="29" t="s">
        <v>635</v>
      </c>
      <c r="PIW37" s="29" t="s">
        <v>635</v>
      </c>
      <c r="PIX37" s="29" t="s">
        <v>635</v>
      </c>
      <c r="PIY37" s="29" t="s">
        <v>635</v>
      </c>
      <c r="PIZ37" s="29" t="s">
        <v>635</v>
      </c>
      <c r="PJA37" s="29" t="s">
        <v>635</v>
      </c>
      <c r="PJB37" s="29" t="s">
        <v>635</v>
      </c>
      <c r="PJC37" s="29" t="s">
        <v>635</v>
      </c>
      <c r="PJD37" s="29" t="s">
        <v>635</v>
      </c>
      <c r="PJE37" s="29" t="s">
        <v>635</v>
      </c>
      <c r="PJF37" s="29" t="s">
        <v>635</v>
      </c>
      <c r="PJG37" s="29" t="s">
        <v>635</v>
      </c>
      <c r="PJH37" s="29" t="s">
        <v>635</v>
      </c>
      <c r="PJI37" s="29" t="s">
        <v>635</v>
      </c>
      <c r="PJJ37" s="29" t="s">
        <v>635</v>
      </c>
      <c r="PJK37" s="29" t="s">
        <v>635</v>
      </c>
      <c r="PJL37" s="29" t="s">
        <v>635</v>
      </c>
      <c r="PJM37" s="29" t="s">
        <v>635</v>
      </c>
      <c r="PJN37" s="29" t="s">
        <v>635</v>
      </c>
      <c r="PJO37" s="29" t="s">
        <v>635</v>
      </c>
      <c r="PJP37" s="29" t="s">
        <v>635</v>
      </c>
      <c r="PJQ37" s="29" t="s">
        <v>635</v>
      </c>
      <c r="PJR37" s="29" t="s">
        <v>635</v>
      </c>
      <c r="PJS37" s="29" t="s">
        <v>635</v>
      </c>
      <c r="PJT37" s="29" t="s">
        <v>635</v>
      </c>
      <c r="PJU37" s="29" t="s">
        <v>635</v>
      </c>
      <c r="PJV37" s="29" t="s">
        <v>635</v>
      </c>
      <c r="PJW37" s="29" t="s">
        <v>635</v>
      </c>
      <c r="PJX37" s="29" t="s">
        <v>635</v>
      </c>
      <c r="PJY37" s="29" t="s">
        <v>635</v>
      </c>
      <c r="PJZ37" s="29" t="s">
        <v>635</v>
      </c>
      <c r="PKA37" s="29" t="s">
        <v>635</v>
      </c>
      <c r="PKB37" s="29" t="s">
        <v>635</v>
      </c>
      <c r="PKC37" s="29" t="s">
        <v>635</v>
      </c>
      <c r="PKD37" s="29" t="s">
        <v>635</v>
      </c>
      <c r="PKE37" s="29" t="s">
        <v>635</v>
      </c>
      <c r="PKF37" s="29" t="s">
        <v>635</v>
      </c>
      <c r="PKG37" s="29" t="s">
        <v>635</v>
      </c>
      <c r="PKH37" s="29" t="s">
        <v>635</v>
      </c>
      <c r="PKI37" s="29" t="s">
        <v>635</v>
      </c>
      <c r="PKJ37" s="29" t="s">
        <v>635</v>
      </c>
      <c r="PKK37" s="29" t="s">
        <v>635</v>
      </c>
      <c r="PKL37" s="29" t="s">
        <v>635</v>
      </c>
      <c r="PKM37" s="29" t="s">
        <v>635</v>
      </c>
      <c r="PKN37" s="29" t="s">
        <v>635</v>
      </c>
      <c r="PKO37" s="29" t="s">
        <v>635</v>
      </c>
      <c r="PKP37" s="29" t="s">
        <v>635</v>
      </c>
      <c r="PKQ37" s="29" t="s">
        <v>635</v>
      </c>
      <c r="PKR37" s="29" t="s">
        <v>635</v>
      </c>
      <c r="PKS37" s="29" t="s">
        <v>635</v>
      </c>
      <c r="PKT37" s="29" t="s">
        <v>635</v>
      </c>
      <c r="PKU37" s="29" t="s">
        <v>635</v>
      </c>
      <c r="PKV37" s="29" t="s">
        <v>635</v>
      </c>
      <c r="PKW37" s="29" t="s">
        <v>635</v>
      </c>
      <c r="PKX37" s="29" t="s">
        <v>635</v>
      </c>
      <c r="PKY37" s="29" t="s">
        <v>635</v>
      </c>
      <c r="PKZ37" s="29" t="s">
        <v>635</v>
      </c>
      <c r="PLA37" s="29" t="s">
        <v>635</v>
      </c>
      <c r="PLB37" s="29" t="s">
        <v>635</v>
      </c>
      <c r="PLC37" s="29" t="s">
        <v>635</v>
      </c>
      <c r="PLD37" s="29" t="s">
        <v>635</v>
      </c>
      <c r="PLE37" s="29" t="s">
        <v>635</v>
      </c>
      <c r="PLF37" s="29" t="s">
        <v>635</v>
      </c>
      <c r="PLG37" s="29" t="s">
        <v>635</v>
      </c>
      <c r="PLH37" s="29" t="s">
        <v>635</v>
      </c>
      <c r="PLI37" s="29" t="s">
        <v>635</v>
      </c>
      <c r="PLJ37" s="29" t="s">
        <v>635</v>
      </c>
      <c r="PLK37" s="29" t="s">
        <v>635</v>
      </c>
      <c r="PLL37" s="29" t="s">
        <v>635</v>
      </c>
      <c r="PLM37" s="29" t="s">
        <v>635</v>
      </c>
      <c r="PLN37" s="29" t="s">
        <v>635</v>
      </c>
      <c r="PLO37" s="29" t="s">
        <v>635</v>
      </c>
      <c r="PLP37" s="29" t="s">
        <v>635</v>
      </c>
      <c r="PLQ37" s="29" t="s">
        <v>635</v>
      </c>
      <c r="PLR37" s="29" t="s">
        <v>635</v>
      </c>
      <c r="PLS37" s="29" t="s">
        <v>635</v>
      </c>
      <c r="PLT37" s="29" t="s">
        <v>635</v>
      </c>
      <c r="PLU37" s="29" t="s">
        <v>635</v>
      </c>
      <c r="PLV37" s="29" t="s">
        <v>635</v>
      </c>
      <c r="PLW37" s="29" t="s">
        <v>635</v>
      </c>
      <c r="PLX37" s="29" t="s">
        <v>635</v>
      </c>
      <c r="PLY37" s="29" t="s">
        <v>635</v>
      </c>
      <c r="PLZ37" s="29" t="s">
        <v>635</v>
      </c>
      <c r="PMA37" s="29" t="s">
        <v>635</v>
      </c>
      <c r="PMB37" s="29" t="s">
        <v>635</v>
      </c>
      <c r="PMC37" s="29" t="s">
        <v>635</v>
      </c>
      <c r="PMD37" s="29" t="s">
        <v>635</v>
      </c>
      <c r="PME37" s="29" t="s">
        <v>635</v>
      </c>
      <c r="PMF37" s="29" t="s">
        <v>635</v>
      </c>
      <c r="PMG37" s="29" t="s">
        <v>635</v>
      </c>
      <c r="PMH37" s="29" t="s">
        <v>635</v>
      </c>
      <c r="PMI37" s="29" t="s">
        <v>635</v>
      </c>
      <c r="PMJ37" s="29" t="s">
        <v>635</v>
      </c>
      <c r="PMK37" s="29" t="s">
        <v>635</v>
      </c>
      <c r="PML37" s="29" t="s">
        <v>635</v>
      </c>
      <c r="PMM37" s="29" t="s">
        <v>635</v>
      </c>
      <c r="PMN37" s="29" t="s">
        <v>635</v>
      </c>
      <c r="PMO37" s="29" t="s">
        <v>635</v>
      </c>
      <c r="PMP37" s="29" t="s">
        <v>635</v>
      </c>
      <c r="PMQ37" s="29" t="s">
        <v>635</v>
      </c>
      <c r="PMR37" s="29" t="s">
        <v>635</v>
      </c>
      <c r="PMS37" s="29" t="s">
        <v>635</v>
      </c>
      <c r="PMT37" s="29" t="s">
        <v>635</v>
      </c>
      <c r="PMU37" s="29" t="s">
        <v>635</v>
      </c>
      <c r="PMV37" s="29" t="s">
        <v>635</v>
      </c>
      <c r="PMW37" s="29" t="s">
        <v>635</v>
      </c>
      <c r="PMX37" s="29" t="s">
        <v>635</v>
      </c>
      <c r="PMY37" s="29" t="s">
        <v>635</v>
      </c>
      <c r="PMZ37" s="29" t="s">
        <v>635</v>
      </c>
      <c r="PNA37" s="29" t="s">
        <v>635</v>
      </c>
      <c r="PNB37" s="29" t="s">
        <v>635</v>
      </c>
      <c r="PNC37" s="29" t="s">
        <v>635</v>
      </c>
      <c r="PND37" s="29" t="s">
        <v>635</v>
      </c>
      <c r="PNE37" s="29" t="s">
        <v>635</v>
      </c>
      <c r="PNF37" s="29" t="s">
        <v>635</v>
      </c>
      <c r="PNG37" s="29" t="s">
        <v>635</v>
      </c>
      <c r="PNH37" s="29" t="s">
        <v>635</v>
      </c>
      <c r="PNI37" s="29" t="s">
        <v>635</v>
      </c>
      <c r="PNJ37" s="29" t="s">
        <v>635</v>
      </c>
      <c r="PNK37" s="29" t="s">
        <v>635</v>
      </c>
      <c r="PNL37" s="29" t="s">
        <v>635</v>
      </c>
      <c r="PNM37" s="29" t="s">
        <v>635</v>
      </c>
      <c r="PNN37" s="29" t="s">
        <v>635</v>
      </c>
      <c r="PNO37" s="29" t="s">
        <v>635</v>
      </c>
      <c r="PNP37" s="29" t="s">
        <v>635</v>
      </c>
      <c r="PNQ37" s="29" t="s">
        <v>635</v>
      </c>
      <c r="PNR37" s="29" t="s">
        <v>635</v>
      </c>
      <c r="PNS37" s="29" t="s">
        <v>635</v>
      </c>
      <c r="PNT37" s="29" t="s">
        <v>635</v>
      </c>
      <c r="PNU37" s="29" t="s">
        <v>635</v>
      </c>
      <c r="PNV37" s="29" t="s">
        <v>635</v>
      </c>
      <c r="PNW37" s="29" t="s">
        <v>635</v>
      </c>
      <c r="PNX37" s="29" t="s">
        <v>635</v>
      </c>
      <c r="PNY37" s="29" t="s">
        <v>635</v>
      </c>
      <c r="PNZ37" s="29" t="s">
        <v>635</v>
      </c>
      <c r="POA37" s="29" t="s">
        <v>635</v>
      </c>
      <c r="POB37" s="29" t="s">
        <v>635</v>
      </c>
      <c r="POC37" s="29" t="s">
        <v>635</v>
      </c>
      <c r="POD37" s="29" t="s">
        <v>635</v>
      </c>
      <c r="POE37" s="29" t="s">
        <v>635</v>
      </c>
      <c r="POF37" s="29" t="s">
        <v>635</v>
      </c>
      <c r="POG37" s="29" t="s">
        <v>635</v>
      </c>
      <c r="POH37" s="29" t="s">
        <v>635</v>
      </c>
      <c r="POI37" s="29" t="s">
        <v>635</v>
      </c>
      <c r="POJ37" s="29" t="s">
        <v>635</v>
      </c>
      <c r="POK37" s="29" t="s">
        <v>635</v>
      </c>
      <c r="POL37" s="29" t="s">
        <v>635</v>
      </c>
      <c r="POM37" s="29" t="s">
        <v>635</v>
      </c>
      <c r="PON37" s="29" t="s">
        <v>635</v>
      </c>
      <c r="POO37" s="29" t="s">
        <v>635</v>
      </c>
      <c r="POP37" s="29" t="s">
        <v>635</v>
      </c>
      <c r="POQ37" s="29" t="s">
        <v>635</v>
      </c>
      <c r="POR37" s="29" t="s">
        <v>635</v>
      </c>
      <c r="POS37" s="29" t="s">
        <v>635</v>
      </c>
      <c r="POT37" s="29" t="s">
        <v>635</v>
      </c>
      <c r="POU37" s="29" t="s">
        <v>635</v>
      </c>
      <c r="POV37" s="29" t="s">
        <v>635</v>
      </c>
      <c r="POW37" s="29" t="s">
        <v>635</v>
      </c>
      <c r="POX37" s="29" t="s">
        <v>635</v>
      </c>
      <c r="POY37" s="29" t="s">
        <v>635</v>
      </c>
      <c r="POZ37" s="29" t="s">
        <v>635</v>
      </c>
      <c r="PPA37" s="29" t="s">
        <v>635</v>
      </c>
      <c r="PPB37" s="29" t="s">
        <v>635</v>
      </c>
      <c r="PPC37" s="29" t="s">
        <v>635</v>
      </c>
      <c r="PPD37" s="29" t="s">
        <v>635</v>
      </c>
      <c r="PPE37" s="29" t="s">
        <v>635</v>
      </c>
      <c r="PPF37" s="29" t="s">
        <v>635</v>
      </c>
      <c r="PPG37" s="29" t="s">
        <v>635</v>
      </c>
      <c r="PPH37" s="29" t="s">
        <v>635</v>
      </c>
      <c r="PPI37" s="29" t="s">
        <v>635</v>
      </c>
      <c r="PPJ37" s="29" t="s">
        <v>635</v>
      </c>
      <c r="PPK37" s="29" t="s">
        <v>635</v>
      </c>
      <c r="PPL37" s="29" t="s">
        <v>635</v>
      </c>
      <c r="PPM37" s="29" t="s">
        <v>635</v>
      </c>
      <c r="PPN37" s="29" t="s">
        <v>635</v>
      </c>
      <c r="PPO37" s="29" t="s">
        <v>635</v>
      </c>
      <c r="PPP37" s="29" t="s">
        <v>635</v>
      </c>
      <c r="PPQ37" s="29" t="s">
        <v>635</v>
      </c>
      <c r="PPR37" s="29" t="s">
        <v>635</v>
      </c>
      <c r="PPS37" s="29" t="s">
        <v>635</v>
      </c>
      <c r="PPT37" s="29" t="s">
        <v>635</v>
      </c>
      <c r="PPU37" s="29" t="s">
        <v>635</v>
      </c>
      <c r="PPV37" s="29" t="s">
        <v>635</v>
      </c>
      <c r="PPW37" s="29" t="s">
        <v>635</v>
      </c>
      <c r="PPX37" s="29" t="s">
        <v>635</v>
      </c>
      <c r="PPY37" s="29" t="s">
        <v>635</v>
      </c>
      <c r="PPZ37" s="29" t="s">
        <v>635</v>
      </c>
      <c r="PQA37" s="29" t="s">
        <v>635</v>
      </c>
      <c r="PQB37" s="29" t="s">
        <v>635</v>
      </c>
      <c r="PQC37" s="29" t="s">
        <v>635</v>
      </c>
      <c r="PQD37" s="29" t="s">
        <v>635</v>
      </c>
      <c r="PQE37" s="29" t="s">
        <v>635</v>
      </c>
      <c r="PQF37" s="29" t="s">
        <v>635</v>
      </c>
      <c r="PQG37" s="29" t="s">
        <v>635</v>
      </c>
      <c r="PQH37" s="29" t="s">
        <v>635</v>
      </c>
      <c r="PQI37" s="29" t="s">
        <v>635</v>
      </c>
      <c r="PQJ37" s="29" t="s">
        <v>635</v>
      </c>
      <c r="PQK37" s="29" t="s">
        <v>635</v>
      </c>
      <c r="PQL37" s="29" t="s">
        <v>635</v>
      </c>
      <c r="PQM37" s="29" t="s">
        <v>635</v>
      </c>
      <c r="PQN37" s="29" t="s">
        <v>635</v>
      </c>
      <c r="PQO37" s="29" t="s">
        <v>635</v>
      </c>
      <c r="PQP37" s="29" t="s">
        <v>635</v>
      </c>
      <c r="PQQ37" s="29" t="s">
        <v>635</v>
      </c>
      <c r="PQR37" s="29" t="s">
        <v>635</v>
      </c>
      <c r="PQS37" s="29" t="s">
        <v>635</v>
      </c>
      <c r="PQT37" s="29" t="s">
        <v>635</v>
      </c>
      <c r="PQU37" s="29" t="s">
        <v>635</v>
      </c>
      <c r="PQV37" s="29" t="s">
        <v>635</v>
      </c>
      <c r="PQW37" s="29" t="s">
        <v>635</v>
      </c>
      <c r="PQX37" s="29" t="s">
        <v>635</v>
      </c>
      <c r="PQY37" s="29" t="s">
        <v>635</v>
      </c>
      <c r="PQZ37" s="29" t="s">
        <v>635</v>
      </c>
      <c r="PRA37" s="29" t="s">
        <v>635</v>
      </c>
      <c r="PRB37" s="29" t="s">
        <v>635</v>
      </c>
      <c r="PRC37" s="29" t="s">
        <v>635</v>
      </c>
      <c r="PRD37" s="29" t="s">
        <v>635</v>
      </c>
      <c r="PRE37" s="29" t="s">
        <v>635</v>
      </c>
      <c r="PRF37" s="29" t="s">
        <v>635</v>
      </c>
      <c r="PRG37" s="29" t="s">
        <v>635</v>
      </c>
      <c r="PRH37" s="29" t="s">
        <v>635</v>
      </c>
      <c r="PRI37" s="29" t="s">
        <v>635</v>
      </c>
      <c r="PRJ37" s="29" t="s">
        <v>635</v>
      </c>
      <c r="PRK37" s="29" t="s">
        <v>635</v>
      </c>
      <c r="PRL37" s="29" t="s">
        <v>635</v>
      </c>
      <c r="PRM37" s="29" t="s">
        <v>635</v>
      </c>
      <c r="PRN37" s="29" t="s">
        <v>635</v>
      </c>
      <c r="PRO37" s="29" t="s">
        <v>635</v>
      </c>
      <c r="PRP37" s="29" t="s">
        <v>635</v>
      </c>
      <c r="PRQ37" s="29" t="s">
        <v>635</v>
      </c>
      <c r="PRR37" s="29" t="s">
        <v>635</v>
      </c>
      <c r="PRS37" s="29" t="s">
        <v>635</v>
      </c>
      <c r="PRT37" s="29" t="s">
        <v>635</v>
      </c>
      <c r="PRU37" s="29" t="s">
        <v>635</v>
      </c>
      <c r="PRV37" s="29" t="s">
        <v>635</v>
      </c>
      <c r="PRW37" s="29" t="s">
        <v>635</v>
      </c>
      <c r="PRX37" s="29" t="s">
        <v>635</v>
      </c>
      <c r="PRY37" s="29" t="s">
        <v>635</v>
      </c>
      <c r="PRZ37" s="29" t="s">
        <v>635</v>
      </c>
      <c r="PSA37" s="29" t="s">
        <v>635</v>
      </c>
      <c r="PSB37" s="29" t="s">
        <v>635</v>
      </c>
      <c r="PSC37" s="29" t="s">
        <v>635</v>
      </c>
      <c r="PSD37" s="29" t="s">
        <v>635</v>
      </c>
      <c r="PSE37" s="29" t="s">
        <v>635</v>
      </c>
      <c r="PSF37" s="29" t="s">
        <v>635</v>
      </c>
      <c r="PSG37" s="29" t="s">
        <v>635</v>
      </c>
      <c r="PSH37" s="29" t="s">
        <v>635</v>
      </c>
      <c r="PSI37" s="29" t="s">
        <v>635</v>
      </c>
      <c r="PSJ37" s="29" t="s">
        <v>635</v>
      </c>
      <c r="PSK37" s="29" t="s">
        <v>635</v>
      </c>
      <c r="PSL37" s="29" t="s">
        <v>635</v>
      </c>
      <c r="PSM37" s="29" t="s">
        <v>635</v>
      </c>
      <c r="PSN37" s="29" t="s">
        <v>635</v>
      </c>
      <c r="PSO37" s="29" t="s">
        <v>635</v>
      </c>
      <c r="PSP37" s="29" t="s">
        <v>635</v>
      </c>
      <c r="PSQ37" s="29" t="s">
        <v>635</v>
      </c>
      <c r="PSR37" s="29" t="s">
        <v>635</v>
      </c>
      <c r="PSS37" s="29" t="s">
        <v>635</v>
      </c>
      <c r="PST37" s="29" t="s">
        <v>635</v>
      </c>
      <c r="PSU37" s="29" t="s">
        <v>635</v>
      </c>
      <c r="PSV37" s="29" t="s">
        <v>635</v>
      </c>
      <c r="PSW37" s="29" t="s">
        <v>635</v>
      </c>
      <c r="PSX37" s="29" t="s">
        <v>635</v>
      </c>
      <c r="PSY37" s="29" t="s">
        <v>635</v>
      </c>
      <c r="PSZ37" s="29" t="s">
        <v>635</v>
      </c>
      <c r="PTA37" s="29" t="s">
        <v>635</v>
      </c>
      <c r="PTB37" s="29" t="s">
        <v>635</v>
      </c>
      <c r="PTC37" s="29" t="s">
        <v>635</v>
      </c>
      <c r="PTD37" s="29" t="s">
        <v>635</v>
      </c>
      <c r="PTE37" s="29" t="s">
        <v>635</v>
      </c>
      <c r="PTF37" s="29" t="s">
        <v>635</v>
      </c>
      <c r="PTG37" s="29" t="s">
        <v>635</v>
      </c>
      <c r="PTH37" s="29" t="s">
        <v>635</v>
      </c>
      <c r="PTI37" s="29" t="s">
        <v>635</v>
      </c>
      <c r="PTJ37" s="29" t="s">
        <v>635</v>
      </c>
      <c r="PTK37" s="29" t="s">
        <v>635</v>
      </c>
      <c r="PTL37" s="29" t="s">
        <v>635</v>
      </c>
      <c r="PTM37" s="29" t="s">
        <v>635</v>
      </c>
      <c r="PTN37" s="29" t="s">
        <v>635</v>
      </c>
      <c r="PTO37" s="29" t="s">
        <v>635</v>
      </c>
      <c r="PTP37" s="29" t="s">
        <v>635</v>
      </c>
      <c r="PTQ37" s="29" t="s">
        <v>635</v>
      </c>
      <c r="PTR37" s="29" t="s">
        <v>635</v>
      </c>
      <c r="PTS37" s="29" t="s">
        <v>635</v>
      </c>
      <c r="PTT37" s="29" t="s">
        <v>635</v>
      </c>
      <c r="PTU37" s="29" t="s">
        <v>635</v>
      </c>
      <c r="PTV37" s="29" t="s">
        <v>635</v>
      </c>
      <c r="PTW37" s="29" t="s">
        <v>635</v>
      </c>
      <c r="PTX37" s="29" t="s">
        <v>635</v>
      </c>
      <c r="PTY37" s="29" t="s">
        <v>635</v>
      </c>
      <c r="PTZ37" s="29" t="s">
        <v>635</v>
      </c>
      <c r="PUA37" s="29" t="s">
        <v>635</v>
      </c>
      <c r="PUB37" s="29" t="s">
        <v>635</v>
      </c>
      <c r="PUC37" s="29" t="s">
        <v>635</v>
      </c>
      <c r="PUD37" s="29" t="s">
        <v>635</v>
      </c>
      <c r="PUE37" s="29" t="s">
        <v>635</v>
      </c>
      <c r="PUF37" s="29" t="s">
        <v>635</v>
      </c>
      <c r="PUG37" s="29" t="s">
        <v>635</v>
      </c>
      <c r="PUH37" s="29" t="s">
        <v>635</v>
      </c>
      <c r="PUI37" s="29" t="s">
        <v>635</v>
      </c>
      <c r="PUJ37" s="29" t="s">
        <v>635</v>
      </c>
      <c r="PUK37" s="29" t="s">
        <v>635</v>
      </c>
      <c r="PUL37" s="29" t="s">
        <v>635</v>
      </c>
      <c r="PUM37" s="29" t="s">
        <v>635</v>
      </c>
      <c r="PUN37" s="29" t="s">
        <v>635</v>
      </c>
      <c r="PUO37" s="29" t="s">
        <v>635</v>
      </c>
      <c r="PUP37" s="29" t="s">
        <v>635</v>
      </c>
      <c r="PUQ37" s="29" t="s">
        <v>635</v>
      </c>
      <c r="PUR37" s="29" t="s">
        <v>635</v>
      </c>
      <c r="PUS37" s="29" t="s">
        <v>635</v>
      </c>
      <c r="PUT37" s="29" t="s">
        <v>635</v>
      </c>
      <c r="PUU37" s="29" t="s">
        <v>635</v>
      </c>
      <c r="PUV37" s="29" t="s">
        <v>635</v>
      </c>
      <c r="PUW37" s="29" t="s">
        <v>635</v>
      </c>
      <c r="PUX37" s="29" t="s">
        <v>635</v>
      </c>
      <c r="PUY37" s="29" t="s">
        <v>635</v>
      </c>
      <c r="PUZ37" s="29" t="s">
        <v>635</v>
      </c>
      <c r="PVA37" s="29" t="s">
        <v>635</v>
      </c>
      <c r="PVB37" s="29" t="s">
        <v>635</v>
      </c>
      <c r="PVC37" s="29" t="s">
        <v>635</v>
      </c>
      <c r="PVD37" s="29" t="s">
        <v>635</v>
      </c>
      <c r="PVE37" s="29" t="s">
        <v>635</v>
      </c>
      <c r="PVF37" s="29" t="s">
        <v>635</v>
      </c>
      <c r="PVG37" s="29" t="s">
        <v>635</v>
      </c>
      <c r="PVH37" s="29" t="s">
        <v>635</v>
      </c>
      <c r="PVI37" s="29" t="s">
        <v>635</v>
      </c>
      <c r="PVJ37" s="29" t="s">
        <v>635</v>
      </c>
      <c r="PVK37" s="29" t="s">
        <v>635</v>
      </c>
      <c r="PVL37" s="29" t="s">
        <v>635</v>
      </c>
      <c r="PVM37" s="29" t="s">
        <v>635</v>
      </c>
      <c r="PVN37" s="29" t="s">
        <v>635</v>
      </c>
      <c r="PVO37" s="29" t="s">
        <v>635</v>
      </c>
      <c r="PVP37" s="29" t="s">
        <v>635</v>
      </c>
      <c r="PVQ37" s="29" t="s">
        <v>635</v>
      </c>
      <c r="PVR37" s="29" t="s">
        <v>635</v>
      </c>
      <c r="PVS37" s="29" t="s">
        <v>635</v>
      </c>
      <c r="PVT37" s="29" t="s">
        <v>635</v>
      </c>
      <c r="PVU37" s="29" t="s">
        <v>635</v>
      </c>
      <c r="PVV37" s="29" t="s">
        <v>635</v>
      </c>
      <c r="PVW37" s="29" t="s">
        <v>635</v>
      </c>
      <c r="PVX37" s="29" t="s">
        <v>635</v>
      </c>
      <c r="PVY37" s="29" t="s">
        <v>635</v>
      </c>
      <c r="PVZ37" s="29" t="s">
        <v>635</v>
      </c>
      <c r="PWA37" s="29" t="s">
        <v>635</v>
      </c>
      <c r="PWB37" s="29" t="s">
        <v>635</v>
      </c>
      <c r="PWC37" s="29" t="s">
        <v>635</v>
      </c>
      <c r="PWD37" s="29" t="s">
        <v>635</v>
      </c>
      <c r="PWE37" s="29" t="s">
        <v>635</v>
      </c>
      <c r="PWF37" s="29" t="s">
        <v>635</v>
      </c>
      <c r="PWG37" s="29" t="s">
        <v>635</v>
      </c>
      <c r="PWH37" s="29" t="s">
        <v>635</v>
      </c>
      <c r="PWI37" s="29" t="s">
        <v>635</v>
      </c>
      <c r="PWJ37" s="29" t="s">
        <v>635</v>
      </c>
      <c r="PWK37" s="29" t="s">
        <v>635</v>
      </c>
      <c r="PWL37" s="29" t="s">
        <v>635</v>
      </c>
      <c r="PWM37" s="29" t="s">
        <v>635</v>
      </c>
      <c r="PWN37" s="29" t="s">
        <v>635</v>
      </c>
      <c r="PWO37" s="29" t="s">
        <v>635</v>
      </c>
      <c r="PWP37" s="29" t="s">
        <v>635</v>
      </c>
      <c r="PWQ37" s="29" t="s">
        <v>635</v>
      </c>
      <c r="PWR37" s="29" t="s">
        <v>635</v>
      </c>
      <c r="PWS37" s="29" t="s">
        <v>635</v>
      </c>
      <c r="PWT37" s="29" t="s">
        <v>635</v>
      </c>
      <c r="PWU37" s="29" t="s">
        <v>635</v>
      </c>
      <c r="PWV37" s="29" t="s">
        <v>635</v>
      </c>
      <c r="PWW37" s="29" t="s">
        <v>635</v>
      </c>
      <c r="PWX37" s="29" t="s">
        <v>635</v>
      </c>
      <c r="PWY37" s="29" t="s">
        <v>635</v>
      </c>
      <c r="PWZ37" s="29" t="s">
        <v>635</v>
      </c>
      <c r="PXA37" s="29" t="s">
        <v>635</v>
      </c>
      <c r="PXB37" s="29" t="s">
        <v>635</v>
      </c>
      <c r="PXC37" s="29" t="s">
        <v>635</v>
      </c>
      <c r="PXD37" s="29" t="s">
        <v>635</v>
      </c>
      <c r="PXE37" s="29" t="s">
        <v>635</v>
      </c>
      <c r="PXF37" s="29" t="s">
        <v>635</v>
      </c>
      <c r="PXG37" s="29" t="s">
        <v>635</v>
      </c>
      <c r="PXH37" s="29" t="s">
        <v>635</v>
      </c>
      <c r="PXI37" s="29" t="s">
        <v>635</v>
      </c>
      <c r="PXJ37" s="29" t="s">
        <v>635</v>
      </c>
      <c r="PXK37" s="29" t="s">
        <v>635</v>
      </c>
      <c r="PXL37" s="29" t="s">
        <v>635</v>
      </c>
      <c r="PXM37" s="29" t="s">
        <v>635</v>
      </c>
      <c r="PXN37" s="29" t="s">
        <v>635</v>
      </c>
      <c r="PXO37" s="29" t="s">
        <v>635</v>
      </c>
      <c r="PXP37" s="29" t="s">
        <v>635</v>
      </c>
      <c r="PXQ37" s="29" t="s">
        <v>635</v>
      </c>
      <c r="PXR37" s="29" t="s">
        <v>635</v>
      </c>
      <c r="PXS37" s="29" t="s">
        <v>635</v>
      </c>
      <c r="PXT37" s="29" t="s">
        <v>635</v>
      </c>
      <c r="PXU37" s="29" t="s">
        <v>635</v>
      </c>
      <c r="PXV37" s="29" t="s">
        <v>635</v>
      </c>
      <c r="PXW37" s="29" t="s">
        <v>635</v>
      </c>
      <c r="PXX37" s="29" t="s">
        <v>635</v>
      </c>
      <c r="PXY37" s="29" t="s">
        <v>635</v>
      </c>
      <c r="PXZ37" s="29" t="s">
        <v>635</v>
      </c>
      <c r="PYA37" s="29" t="s">
        <v>635</v>
      </c>
      <c r="PYB37" s="29" t="s">
        <v>635</v>
      </c>
      <c r="PYC37" s="29" t="s">
        <v>635</v>
      </c>
      <c r="PYD37" s="29" t="s">
        <v>635</v>
      </c>
      <c r="PYE37" s="29" t="s">
        <v>635</v>
      </c>
      <c r="PYF37" s="29" t="s">
        <v>635</v>
      </c>
      <c r="PYG37" s="29" t="s">
        <v>635</v>
      </c>
      <c r="PYH37" s="29" t="s">
        <v>635</v>
      </c>
      <c r="PYI37" s="29" t="s">
        <v>635</v>
      </c>
      <c r="PYJ37" s="29" t="s">
        <v>635</v>
      </c>
      <c r="PYK37" s="29" t="s">
        <v>635</v>
      </c>
      <c r="PYL37" s="29" t="s">
        <v>635</v>
      </c>
      <c r="PYM37" s="29" t="s">
        <v>635</v>
      </c>
      <c r="PYN37" s="29" t="s">
        <v>635</v>
      </c>
      <c r="PYO37" s="29" t="s">
        <v>635</v>
      </c>
      <c r="PYP37" s="29" t="s">
        <v>635</v>
      </c>
      <c r="PYQ37" s="29" t="s">
        <v>635</v>
      </c>
      <c r="PYR37" s="29" t="s">
        <v>635</v>
      </c>
      <c r="PYS37" s="29" t="s">
        <v>635</v>
      </c>
      <c r="PYT37" s="29" t="s">
        <v>635</v>
      </c>
      <c r="PYU37" s="29" t="s">
        <v>635</v>
      </c>
      <c r="PYV37" s="29" t="s">
        <v>635</v>
      </c>
      <c r="PYW37" s="29" t="s">
        <v>635</v>
      </c>
      <c r="PYX37" s="29" t="s">
        <v>635</v>
      </c>
      <c r="PYY37" s="29" t="s">
        <v>635</v>
      </c>
      <c r="PYZ37" s="29" t="s">
        <v>635</v>
      </c>
      <c r="PZA37" s="29" t="s">
        <v>635</v>
      </c>
      <c r="PZB37" s="29" t="s">
        <v>635</v>
      </c>
      <c r="PZC37" s="29" t="s">
        <v>635</v>
      </c>
      <c r="PZD37" s="29" t="s">
        <v>635</v>
      </c>
      <c r="PZE37" s="29" t="s">
        <v>635</v>
      </c>
      <c r="PZF37" s="29" t="s">
        <v>635</v>
      </c>
      <c r="PZG37" s="29" t="s">
        <v>635</v>
      </c>
      <c r="PZH37" s="29" t="s">
        <v>635</v>
      </c>
      <c r="PZI37" s="29" t="s">
        <v>635</v>
      </c>
      <c r="PZJ37" s="29" t="s">
        <v>635</v>
      </c>
      <c r="PZK37" s="29" t="s">
        <v>635</v>
      </c>
      <c r="PZL37" s="29" t="s">
        <v>635</v>
      </c>
      <c r="PZM37" s="29" t="s">
        <v>635</v>
      </c>
      <c r="PZN37" s="29" t="s">
        <v>635</v>
      </c>
      <c r="PZO37" s="29" t="s">
        <v>635</v>
      </c>
      <c r="PZP37" s="29" t="s">
        <v>635</v>
      </c>
      <c r="PZQ37" s="29" t="s">
        <v>635</v>
      </c>
      <c r="PZR37" s="29" t="s">
        <v>635</v>
      </c>
      <c r="PZS37" s="29" t="s">
        <v>635</v>
      </c>
      <c r="PZT37" s="29" t="s">
        <v>635</v>
      </c>
      <c r="PZU37" s="29" t="s">
        <v>635</v>
      </c>
      <c r="PZV37" s="29" t="s">
        <v>635</v>
      </c>
      <c r="PZW37" s="29" t="s">
        <v>635</v>
      </c>
      <c r="PZX37" s="29" t="s">
        <v>635</v>
      </c>
      <c r="PZY37" s="29" t="s">
        <v>635</v>
      </c>
      <c r="PZZ37" s="29" t="s">
        <v>635</v>
      </c>
      <c r="QAA37" s="29" t="s">
        <v>635</v>
      </c>
      <c r="QAB37" s="29" t="s">
        <v>635</v>
      </c>
      <c r="QAC37" s="29" t="s">
        <v>635</v>
      </c>
      <c r="QAD37" s="29" t="s">
        <v>635</v>
      </c>
      <c r="QAE37" s="29" t="s">
        <v>635</v>
      </c>
      <c r="QAF37" s="29" t="s">
        <v>635</v>
      </c>
      <c r="QAG37" s="29" t="s">
        <v>635</v>
      </c>
      <c r="QAH37" s="29" t="s">
        <v>635</v>
      </c>
      <c r="QAI37" s="29" t="s">
        <v>635</v>
      </c>
      <c r="QAJ37" s="29" t="s">
        <v>635</v>
      </c>
      <c r="QAK37" s="29" t="s">
        <v>635</v>
      </c>
      <c r="QAL37" s="29" t="s">
        <v>635</v>
      </c>
      <c r="QAM37" s="29" t="s">
        <v>635</v>
      </c>
      <c r="QAN37" s="29" t="s">
        <v>635</v>
      </c>
      <c r="QAO37" s="29" t="s">
        <v>635</v>
      </c>
      <c r="QAP37" s="29" t="s">
        <v>635</v>
      </c>
      <c r="QAQ37" s="29" t="s">
        <v>635</v>
      </c>
      <c r="QAR37" s="29" t="s">
        <v>635</v>
      </c>
      <c r="QAS37" s="29" t="s">
        <v>635</v>
      </c>
      <c r="QAT37" s="29" t="s">
        <v>635</v>
      </c>
      <c r="QAU37" s="29" t="s">
        <v>635</v>
      </c>
      <c r="QAV37" s="29" t="s">
        <v>635</v>
      </c>
      <c r="QAW37" s="29" t="s">
        <v>635</v>
      </c>
      <c r="QAX37" s="29" t="s">
        <v>635</v>
      </c>
      <c r="QAY37" s="29" t="s">
        <v>635</v>
      </c>
      <c r="QAZ37" s="29" t="s">
        <v>635</v>
      </c>
      <c r="QBA37" s="29" t="s">
        <v>635</v>
      </c>
      <c r="QBB37" s="29" t="s">
        <v>635</v>
      </c>
      <c r="QBC37" s="29" t="s">
        <v>635</v>
      </c>
      <c r="QBD37" s="29" t="s">
        <v>635</v>
      </c>
      <c r="QBE37" s="29" t="s">
        <v>635</v>
      </c>
      <c r="QBF37" s="29" t="s">
        <v>635</v>
      </c>
      <c r="QBG37" s="29" t="s">
        <v>635</v>
      </c>
      <c r="QBH37" s="29" t="s">
        <v>635</v>
      </c>
      <c r="QBI37" s="29" t="s">
        <v>635</v>
      </c>
      <c r="QBJ37" s="29" t="s">
        <v>635</v>
      </c>
      <c r="QBK37" s="29" t="s">
        <v>635</v>
      </c>
      <c r="QBL37" s="29" t="s">
        <v>635</v>
      </c>
      <c r="QBM37" s="29" t="s">
        <v>635</v>
      </c>
      <c r="QBN37" s="29" t="s">
        <v>635</v>
      </c>
      <c r="QBO37" s="29" t="s">
        <v>635</v>
      </c>
      <c r="QBP37" s="29" t="s">
        <v>635</v>
      </c>
      <c r="QBQ37" s="29" t="s">
        <v>635</v>
      </c>
      <c r="QBR37" s="29" t="s">
        <v>635</v>
      </c>
      <c r="QBS37" s="29" t="s">
        <v>635</v>
      </c>
      <c r="QBT37" s="29" t="s">
        <v>635</v>
      </c>
      <c r="QBU37" s="29" t="s">
        <v>635</v>
      </c>
      <c r="QBV37" s="29" t="s">
        <v>635</v>
      </c>
      <c r="QBW37" s="29" t="s">
        <v>635</v>
      </c>
      <c r="QBX37" s="29" t="s">
        <v>635</v>
      </c>
      <c r="QBY37" s="29" t="s">
        <v>635</v>
      </c>
      <c r="QBZ37" s="29" t="s">
        <v>635</v>
      </c>
      <c r="QCA37" s="29" t="s">
        <v>635</v>
      </c>
      <c r="QCB37" s="29" t="s">
        <v>635</v>
      </c>
      <c r="QCC37" s="29" t="s">
        <v>635</v>
      </c>
      <c r="QCD37" s="29" t="s">
        <v>635</v>
      </c>
      <c r="QCE37" s="29" t="s">
        <v>635</v>
      </c>
      <c r="QCF37" s="29" t="s">
        <v>635</v>
      </c>
      <c r="QCG37" s="29" t="s">
        <v>635</v>
      </c>
      <c r="QCH37" s="29" t="s">
        <v>635</v>
      </c>
      <c r="QCI37" s="29" t="s">
        <v>635</v>
      </c>
      <c r="QCJ37" s="29" t="s">
        <v>635</v>
      </c>
      <c r="QCK37" s="29" t="s">
        <v>635</v>
      </c>
      <c r="QCL37" s="29" t="s">
        <v>635</v>
      </c>
      <c r="QCM37" s="29" t="s">
        <v>635</v>
      </c>
      <c r="QCN37" s="29" t="s">
        <v>635</v>
      </c>
      <c r="QCO37" s="29" t="s">
        <v>635</v>
      </c>
      <c r="QCP37" s="29" t="s">
        <v>635</v>
      </c>
      <c r="QCQ37" s="29" t="s">
        <v>635</v>
      </c>
      <c r="QCR37" s="29" t="s">
        <v>635</v>
      </c>
      <c r="QCS37" s="29" t="s">
        <v>635</v>
      </c>
      <c r="QCT37" s="29" t="s">
        <v>635</v>
      </c>
      <c r="QCU37" s="29" t="s">
        <v>635</v>
      </c>
      <c r="QCV37" s="29" t="s">
        <v>635</v>
      </c>
      <c r="QCW37" s="29" t="s">
        <v>635</v>
      </c>
      <c r="QCX37" s="29" t="s">
        <v>635</v>
      </c>
      <c r="QCY37" s="29" t="s">
        <v>635</v>
      </c>
      <c r="QCZ37" s="29" t="s">
        <v>635</v>
      </c>
      <c r="QDA37" s="29" t="s">
        <v>635</v>
      </c>
      <c r="QDB37" s="29" t="s">
        <v>635</v>
      </c>
      <c r="QDC37" s="29" t="s">
        <v>635</v>
      </c>
      <c r="QDD37" s="29" t="s">
        <v>635</v>
      </c>
      <c r="QDE37" s="29" t="s">
        <v>635</v>
      </c>
      <c r="QDF37" s="29" t="s">
        <v>635</v>
      </c>
      <c r="QDG37" s="29" t="s">
        <v>635</v>
      </c>
      <c r="QDH37" s="29" t="s">
        <v>635</v>
      </c>
      <c r="QDI37" s="29" t="s">
        <v>635</v>
      </c>
      <c r="QDJ37" s="29" t="s">
        <v>635</v>
      </c>
      <c r="QDK37" s="29" t="s">
        <v>635</v>
      </c>
      <c r="QDL37" s="29" t="s">
        <v>635</v>
      </c>
      <c r="QDM37" s="29" t="s">
        <v>635</v>
      </c>
      <c r="QDN37" s="29" t="s">
        <v>635</v>
      </c>
      <c r="QDO37" s="29" t="s">
        <v>635</v>
      </c>
      <c r="QDP37" s="29" t="s">
        <v>635</v>
      </c>
      <c r="QDQ37" s="29" t="s">
        <v>635</v>
      </c>
      <c r="QDR37" s="29" t="s">
        <v>635</v>
      </c>
      <c r="QDS37" s="29" t="s">
        <v>635</v>
      </c>
      <c r="QDT37" s="29" t="s">
        <v>635</v>
      </c>
      <c r="QDU37" s="29" t="s">
        <v>635</v>
      </c>
      <c r="QDV37" s="29" t="s">
        <v>635</v>
      </c>
      <c r="QDW37" s="29" t="s">
        <v>635</v>
      </c>
      <c r="QDX37" s="29" t="s">
        <v>635</v>
      </c>
      <c r="QDY37" s="29" t="s">
        <v>635</v>
      </c>
      <c r="QDZ37" s="29" t="s">
        <v>635</v>
      </c>
      <c r="QEA37" s="29" t="s">
        <v>635</v>
      </c>
      <c r="QEB37" s="29" t="s">
        <v>635</v>
      </c>
      <c r="QEC37" s="29" t="s">
        <v>635</v>
      </c>
      <c r="QED37" s="29" t="s">
        <v>635</v>
      </c>
      <c r="QEE37" s="29" t="s">
        <v>635</v>
      </c>
      <c r="QEF37" s="29" t="s">
        <v>635</v>
      </c>
      <c r="QEG37" s="29" t="s">
        <v>635</v>
      </c>
      <c r="QEH37" s="29" t="s">
        <v>635</v>
      </c>
      <c r="QEI37" s="29" t="s">
        <v>635</v>
      </c>
      <c r="QEJ37" s="29" t="s">
        <v>635</v>
      </c>
      <c r="QEK37" s="29" t="s">
        <v>635</v>
      </c>
      <c r="QEL37" s="29" t="s">
        <v>635</v>
      </c>
      <c r="QEM37" s="29" t="s">
        <v>635</v>
      </c>
      <c r="QEN37" s="29" t="s">
        <v>635</v>
      </c>
      <c r="QEO37" s="29" t="s">
        <v>635</v>
      </c>
      <c r="QEP37" s="29" t="s">
        <v>635</v>
      </c>
      <c r="QEQ37" s="29" t="s">
        <v>635</v>
      </c>
      <c r="QER37" s="29" t="s">
        <v>635</v>
      </c>
      <c r="QES37" s="29" t="s">
        <v>635</v>
      </c>
      <c r="QET37" s="29" t="s">
        <v>635</v>
      </c>
      <c r="QEU37" s="29" t="s">
        <v>635</v>
      </c>
      <c r="QEV37" s="29" t="s">
        <v>635</v>
      </c>
      <c r="QEW37" s="29" t="s">
        <v>635</v>
      </c>
      <c r="QEX37" s="29" t="s">
        <v>635</v>
      </c>
      <c r="QEY37" s="29" t="s">
        <v>635</v>
      </c>
      <c r="QEZ37" s="29" t="s">
        <v>635</v>
      </c>
      <c r="QFA37" s="29" t="s">
        <v>635</v>
      </c>
      <c r="QFB37" s="29" t="s">
        <v>635</v>
      </c>
      <c r="QFC37" s="29" t="s">
        <v>635</v>
      </c>
      <c r="QFD37" s="29" t="s">
        <v>635</v>
      </c>
      <c r="QFE37" s="29" t="s">
        <v>635</v>
      </c>
      <c r="QFF37" s="29" t="s">
        <v>635</v>
      </c>
      <c r="QFG37" s="29" t="s">
        <v>635</v>
      </c>
      <c r="QFH37" s="29" t="s">
        <v>635</v>
      </c>
      <c r="QFI37" s="29" t="s">
        <v>635</v>
      </c>
      <c r="QFJ37" s="29" t="s">
        <v>635</v>
      </c>
      <c r="QFK37" s="29" t="s">
        <v>635</v>
      </c>
      <c r="QFL37" s="29" t="s">
        <v>635</v>
      </c>
      <c r="QFM37" s="29" t="s">
        <v>635</v>
      </c>
      <c r="QFN37" s="29" t="s">
        <v>635</v>
      </c>
      <c r="QFO37" s="29" t="s">
        <v>635</v>
      </c>
      <c r="QFP37" s="29" t="s">
        <v>635</v>
      </c>
      <c r="QFQ37" s="29" t="s">
        <v>635</v>
      </c>
      <c r="QFR37" s="29" t="s">
        <v>635</v>
      </c>
      <c r="QFS37" s="29" t="s">
        <v>635</v>
      </c>
      <c r="QFT37" s="29" t="s">
        <v>635</v>
      </c>
      <c r="QFU37" s="29" t="s">
        <v>635</v>
      </c>
      <c r="QFV37" s="29" t="s">
        <v>635</v>
      </c>
      <c r="QFW37" s="29" t="s">
        <v>635</v>
      </c>
      <c r="QFX37" s="29" t="s">
        <v>635</v>
      </c>
      <c r="QFY37" s="29" t="s">
        <v>635</v>
      </c>
      <c r="QFZ37" s="29" t="s">
        <v>635</v>
      </c>
      <c r="QGA37" s="29" t="s">
        <v>635</v>
      </c>
      <c r="QGB37" s="29" t="s">
        <v>635</v>
      </c>
      <c r="QGC37" s="29" t="s">
        <v>635</v>
      </c>
      <c r="QGD37" s="29" t="s">
        <v>635</v>
      </c>
      <c r="QGE37" s="29" t="s">
        <v>635</v>
      </c>
      <c r="QGF37" s="29" t="s">
        <v>635</v>
      </c>
      <c r="QGG37" s="29" t="s">
        <v>635</v>
      </c>
      <c r="QGH37" s="29" t="s">
        <v>635</v>
      </c>
      <c r="QGI37" s="29" t="s">
        <v>635</v>
      </c>
      <c r="QGJ37" s="29" t="s">
        <v>635</v>
      </c>
      <c r="QGK37" s="29" t="s">
        <v>635</v>
      </c>
      <c r="QGL37" s="29" t="s">
        <v>635</v>
      </c>
      <c r="QGM37" s="29" t="s">
        <v>635</v>
      </c>
      <c r="QGN37" s="29" t="s">
        <v>635</v>
      </c>
      <c r="QGO37" s="29" t="s">
        <v>635</v>
      </c>
      <c r="QGP37" s="29" t="s">
        <v>635</v>
      </c>
      <c r="QGQ37" s="29" t="s">
        <v>635</v>
      </c>
      <c r="QGR37" s="29" t="s">
        <v>635</v>
      </c>
      <c r="QGS37" s="29" t="s">
        <v>635</v>
      </c>
      <c r="QGT37" s="29" t="s">
        <v>635</v>
      </c>
      <c r="QGU37" s="29" t="s">
        <v>635</v>
      </c>
      <c r="QGV37" s="29" t="s">
        <v>635</v>
      </c>
      <c r="QGW37" s="29" t="s">
        <v>635</v>
      </c>
      <c r="QGX37" s="29" t="s">
        <v>635</v>
      </c>
      <c r="QGY37" s="29" t="s">
        <v>635</v>
      </c>
      <c r="QGZ37" s="29" t="s">
        <v>635</v>
      </c>
      <c r="QHA37" s="29" t="s">
        <v>635</v>
      </c>
      <c r="QHB37" s="29" t="s">
        <v>635</v>
      </c>
      <c r="QHC37" s="29" t="s">
        <v>635</v>
      </c>
      <c r="QHD37" s="29" t="s">
        <v>635</v>
      </c>
      <c r="QHE37" s="29" t="s">
        <v>635</v>
      </c>
      <c r="QHF37" s="29" t="s">
        <v>635</v>
      </c>
      <c r="QHG37" s="29" t="s">
        <v>635</v>
      </c>
      <c r="QHH37" s="29" t="s">
        <v>635</v>
      </c>
      <c r="QHI37" s="29" t="s">
        <v>635</v>
      </c>
      <c r="QHJ37" s="29" t="s">
        <v>635</v>
      </c>
      <c r="QHK37" s="29" t="s">
        <v>635</v>
      </c>
      <c r="QHL37" s="29" t="s">
        <v>635</v>
      </c>
      <c r="QHM37" s="29" t="s">
        <v>635</v>
      </c>
      <c r="QHN37" s="29" t="s">
        <v>635</v>
      </c>
      <c r="QHO37" s="29" t="s">
        <v>635</v>
      </c>
      <c r="QHP37" s="29" t="s">
        <v>635</v>
      </c>
      <c r="QHQ37" s="29" t="s">
        <v>635</v>
      </c>
      <c r="QHR37" s="29" t="s">
        <v>635</v>
      </c>
      <c r="QHS37" s="29" t="s">
        <v>635</v>
      </c>
      <c r="QHT37" s="29" t="s">
        <v>635</v>
      </c>
      <c r="QHU37" s="29" t="s">
        <v>635</v>
      </c>
      <c r="QHV37" s="29" t="s">
        <v>635</v>
      </c>
      <c r="QHW37" s="29" t="s">
        <v>635</v>
      </c>
      <c r="QHX37" s="29" t="s">
        <v>635</v>
      </c>
      <c r="QHY37" s="29" t="s">
        <v>635</v>
      </c>
      <c r="QHZ37" s="29" t="s">
        <v>635</v>
      </c>
      <c r="QIA37" s="29" t="s">
        <v>635</v>
      </c>
      <c r="QIB37" s="29" t="s">
        <v>635</v>
      </c>
      <c r="QIC37" s="29" t="s">
        <v>635</v>
      </c>
      <c r="QID37" s="29" t="s">
        <v>635</v>
      </c>
      <c r="QIE37" s="29" t="s">
        <v>635</v>
      </c>
      <c r="QIF37" s="29" t="s">
        <v>635</v>
      </c>
      <c r="QIG37" s="29" t="s">
        <v>635</v>
      </c>
      <c r="QIH37" s="29" t="s">
        <v>635</v>
      </c>
      <c r="QII37" s="29" t="s">
        <v>635</v>
      </c>
      <c r="QIJ37" s="29" t="s">
        <v>635</v>
      </c>
      <c r="QIK37" s="29" t="s">
        <v>635</v>
      </c>
      <c r="QIL37" s="29" t="s">
        <v>635</v>
      </c>
      <c r="QIM37" s="29" t="s">
        <v>635</v>
      </c>
      <c r="QIN37" s="29" t="s">
        <v>635</v>
      </c>
      <c r="QIO37" s="29" t="s">
        <v>635</v>
      </c>
      <c r="QIP37" s="29" t="s">
        <v>635</v>
      </c>
      <c r="QIQ37" s="29" t="s">
        <v>635</v>
      </c>
      <c r="QIR37" s="29" t="s">
        <v>635</v>
      </c>
      <c r="QIS37" s="29" t="s">
        <v>635</v>
      </c>
      <c r="QIT37" s="29" t="s">
        <v>635</v>
      </c>
      <c r="QIU37" s="29" t="s">
        <v>635</v>
      </c>
      <c r="QIV37" s="29" t="s">
        <v>635</v>
      </c>
      <c r="QIW37" s="29" t="s">
        <v>635</v>
      </c>
      <c r="QIX37" s="29" t="s">
        <v>635</v>
      </c>
      <c r="QIY37" s="29" t="s">
        <v>635</v>
      </c>
      <c r="QIZ37" s="29" t="s">
        <v>635</v>
      </c>
      <c r="QJA37" s="29" t="s">
        <v>635</v>
      </c>
      <c r="QJB37" s="29" t="s">
        <v>635</v>
      </c>
      <c r="QJC37" s="29" t="s">
        <v>635</v>
      </c>
      <c r="QJD37" s="29" t="s">
        <v>635</v>
      </c>
      <c r="QJE37" s="29" t="s">
        <v>635</v>
      </c>
      <c r="QJF37" s="29" t="s">
        <v>635</v>
      </c>
      <c r="QJG37" s="29" t="s">
        <v>635</v>
      </c>
      <c r="QJH37" s="29" t="s">
        <v>635</v>
      </c>
      <c r="QJI37" s="29" t="s">
        <v>635</v>
      </c>
      <c r="QJJ37" s="29" t="s">
        <v>635</v>
      </c>
      <c r="QJK37" s="29" t="s">
        <v>635</v>
      </c>
      <c r="QJL37" s="29" t="s">
        <v>635</v>
      </c>
      <c r="QJM37" s="29" t="s">
        <v>635</v>
      </c>
      <c r="QJN37" s="29" t="s">
        <v>635</v>
      </c>
      <c r="QJO37" s="29" t="s">
        <v>635</v>
      </c>
      <c r="QJP37" s="29" t="s">
        <v>635</v>
      </c>
      <c r="QJQ37" s="29" t="s">
        <v>635</v>
      </c>
      <c r="QJR37" s="29" t="s">
        <v>635</v>
      </c>
      <c r="QJS37" s="29" t="s">
        <v>635</v>
      </c>
      <c r="QJT37" s="29" t="s">
        <v>635</v>
      </c>
      <c r="QJU37" s="29" t="s">
        <v>635</v>
      </c>
      <c r="QJV37" s="29" t="s">
        <v>635</v>
      </c>
      <c r="QJW37" s="29" t="s">
        <v>635</v>
      </c>
      <c r="QJX37" s="29" t="s">
        <v>635</v>
      </c>
      <c r="QJY37" s="29" t="s">
        <v>635</v>
      </c>
      <c r="QJZ37" s="29" t="s">
        <v>635</v>
      </c>
      <c r="QKA37" s="29" t="s">
        <v>635</v>
      </c>
      <c r="QKB37" s="29" t="s">
        <v>635</v>
      </c>
      <c r="QKC37" s="29" t="s">
        <v>635</v>
      </c>
      <c r="QKD37" s="29" t="s">
        <v>635</v>
      </c>
      <c r="QKE37" s="29" t="s">
        <v>635</v>
      </c>
      <c r="QKF37" s="29" t="s">
        <v>635</v>
      </c>
      <c r="QKG37" s="29" t="s">
        <v>635</v>
      </c>
      <c r="QKH37" s="29" t="s">
        <v>635</v>
      </c>
      <c r="QKI37" s="29" t="s">
        <v>635</v>
      </c>
      <c r="QKJ37" s="29" t="s">
        <v>635</v>
      </c>
      <c r="QKK37" s="29" t="s">
        <v>635</v>
      </c>
      <c r="QKL37" s="29" t="s">
        <v>635</v>
      </c>
      <c r="QKM37" s="29" t="s">
        <v>635</v>
      </c>
      <c r="QKN37" s="29" t="s">
        <v>635</v>
      </c>
      <c r="QKO37" s="29" t="s">
        <v>635</v>
      </c>
      <c r="QKP37" s="29" t="s">
        <v>635</v>
      </c>
      <c r="QKQ37" s="29" t="s">
        <v>635</v>
      </c>
      <c r="QKR37" s="29" t="s">
        <v>635</v>
      </c>
      <c r="QKS37" s="29" t="s">
        <v>635</v>
      </c>
      <c r="QKT37" s="29" t="s">
        <v>635</v>
      </c>
      <c r="QKU37" s="29" t="s">
        <v>635</v>
      </c>
      <c r="QKV37" s="29" t="s">
        <v>635</v>
      </c>
      <c r="QKW37" s="29" t="s">
        <v>635</v>
      </c>
      <c r="QKX37" s="29" t="s">
        <v>635</v>
      </c>
      <c r="QKY37" s="29" t="s">
        <v>635</v>
      </c>
      <c r="QKZ37" s="29" t="s">
        <v>635</v>
      </c>
      <c r="QLA37" s="29" t="s">
        <v>635</v>
      </c>
      <c r="QLB37" s="29" t="s">
        <v>635</v>
      </c>
      <c r="QLC37" s="29" t="s">
        <v>635</v>
      </c>
      <c r="QLD37" s="29" t="s">
        <v>635</v>
      </c>
      <c r="QLE37" s="29" t="s">
        <v>635</v>
      </c>
      <c r="QLF37" s="29" t="s">
        <v>635</v>
      </c>
      <c r="QLG37" s="29" t="s">
        <v>635</v>
      </c>
      <c r="QLH37" s="29" t="s">
        <v>635</v>
      </c>
      <c r="QLI37" s="29" t="s">
        <v>635</v>
      </c>
      <c r="QLJ37" s="29" t="s">
        <v>635</v>
      </c>
      <c r="QLK37" s="29" t="s">
        <v>635</v>
      </c>
      <c r="QLL37" s="29" t="s">
        <v>635</v>
      </c>
      <c r="QLM37" s="29" t="s">
        <v>635</v>
      </c>
      <c r="QLN37" s="29" t="s">
        <v>635</v>
      </c>
      <c r="QLO37" s="29" t="s">
        <v>635</v>
      </c>
      <c r="QLP37" s="29" t="s">
        <v>635</v>
      </c>
      <c r="QLQ37" s="29" t="s">
        <v>635</v>
      </c>
      <c r="QLR37" s="29" t="s">
        <v>635</v>
      </c>
      <c r="QLS37" s="29" t="s">
        <v>635</v>
      </c>
      <c r="QLT37" s="29" t="s">
        <v>635</v>
      </c>
      <c r="QLU37" s="29" t="s">
        <v>635</v>
      </c>
      <c r="QLV37" s="29" t="s">
        <v>635</v>
      </c>
      <c r="QLW37" s="29" t="s">
        <v>635</v>
      </c>
      <c r="QLX37" s="29" t="s">
        <v>635</v>
      </c>
      <c r="QLY37" s="29" t="s">
        <v>635</v>
      </c>
      <c r="QLZ37" s="29" t="s">
        <v>635</v>
      </c>
      <c r="QMA37" s="29" t="s">
        <v>635</v>
      </c>
      <c r="QMB37" s="29" t="s">
        <v>635</v>
      </c>
      <c r="QMC37" s="29" t="s">
        <v>635</v>
      </c>
      <c r="QMD37" s="29" t="s">
        <v>635</v>
      </c>
      <c r="QME37" s="29" t="s">
        <v>635</v>
      </c>
      <c r="QMF37" s="29" t="s">
        <v>635</v>
      </c>
      <c r="QMG37" s="29" t="s">
        <v>635</v>
      </c>
      <c r="QMH37" s="29" t="s">
        <v>635</v>
      </c>
      <c r="QMI37" s="29" t="s">
        <v>635</v>
      </c>
      <c r="QMJ37" s="29" t="s">
        <v>635</v>
      </c>
      <c r="QMK37" s="29" t="s">
        <v>635</v>
      </c>
      <c r="QML37" s="29" t="s">
        <v>635</v>
      </c>
      <c r="QMM37" s="29" t="s">
        <v>635</v>
      </c>
      <c r="QMN37" s="29" t="s">
        <v>635</v>
      </c>
      <c r="QMO37" s="29" t="s">
        <v>635</v>
      </c>
      <c r="QMP37" s="29" t="s">
        <v>635</v>
      </c>
      <c r="QMQ37" s="29" t="s">
        <v>635</v>
      </c>
      <c r="QMR37" s="29" t="s">
        <v>635</v>
      </c>
      <c r="QMS37" s="29" t="s">
        <v>635</v>
      </c>
      <c r="QMT37" s="29" t="s">
        <v>635</v>
      </c>
      <c r="QMU37" s="29" t="s">
        <v>635</v>
      </c>
      <c r="QMV37" s="29" t="s">
        <v>635</v>
      </c>
      <c r="QMW37" s="29" t="s">
        <v>635</v>
      </c>
      <c r="QMX37" s="29" t="s">
        <v>635</v>
      </c>
      <c r="QMY37" s="29" t="s">
        <v>635</v>
      </c>
      <c r="QMZ37" s="29" t="s">
        <v>635</v>
      </c>
      <c r="QNA37" s="29" t="s">
        <v>635</v>
      </c>
      <c r="QNB37" s="29" t="s">
        <v>635</v>
      </c>
      <c r="QNC37" s="29" t="s">
        <v>635</v>
      </c>
      <c r="QND37" s="29" t="s">
        <v>635</v>
      </c>
      <c r="QNE37" s="29" t="s">
        <v>635</v>
      </c>
      <c r="QNF37" s="29" t="s">
        <v>635</v>
      </c>
      <c r="QNG37" s="29" t="s">
        <v>635</v>
      </c>
      <c r="QNH37" s="29" t="s">
        <v>635</v>
      </c>
      <c r="QNI37" s="29" t="s">
        <v>635</v>
      </c>
      <c r="QNJ37" s="29" t="s">
        <v>635</v>
      </c>
      <c r="QNK37" s="29" t="s">
        <v>635</v>
      </c>
      <c r="QNL37" s="29" t="s">
        <v>635</v>
      </c>
      <c r="QNM37" s="29" t="s">
        <v>635</v>
      </c>
      <c r="QNN37" s="29" t="s">
        <v>635</v>
      </c>
      <c r="QNO37" s="29" t="s">
        <v>635</v>
      </c>
      <c r="QNP37" s="29" t="s">
        <v>635</v>
      </c>
      <c r="QNQ37" s="29" t="s">
        <v>635</v>
      </c>
      <c r="QNR37" s="29" t="s">
        <v>635</v>
      </c>
      <c r="QNS37" s="29" t="s">
        <v>635</v>
      </c>
      <c r="QNT37" s="29" t="s">
        <v>635</v>
      </c>
      <c r="QNU37" s="29" t="s">
        <v>635</v>
      </c>
      <c r="QNV37" s="29" t="s">
        <v>635</v>
      </c>
      <c r="QNW37" s="29" t="s">
        <v>635</v>
      </c>
      <c r="QNX37" s="29" t="s">
        <v>635</v>
      </c>
      <c r="QNY37" s="29" t="s">
        <v>635</v>
      </c>
      <c r="QNZ37" s="29" t="s">
        <v>635</v>
      </c>
      <c r="QOA37" s="29" t="s">
        <v>635</v>
      </c>
      <c r="QOB37" s="29" t="s">
        <v>635</v>
      </c>
      <c r="QOC37" s="29" t="s">
        <v>635</v>
      </c>
      <c r="QOD37" s="29" t="s">
        <v>635</v>
      </c>
      <c r="QOE37" s="29" t="s">
        <v>635</v>
      </c>
      <c r="QOF37" s="29" t="s">
        <v>635</v>
      </c>
      <c r="QOG37" s="29" t="s">
        <v>635</v>
      </c>
      <c r="QOH37" s="29" t="s">
        <v>635</v>
      </c>
      <c r="QOI37" s="29" t="s">
        <v>635</v>
      </c>
      <c r="QOJ37" s="29" t="s">
        <v>635</v>
      </c>
      <c r="QOK37" s="29" t="s">
        <v>635</v>
      </c>
      <c r="QOL37" s="29" t="s">
        <v>635</v>
      </c>
      <c r="QOM37" s="29" t="s">
        <v>635</v>
      </c>
      <c r="QON37" s="29" t="s">
        <v>635</v>
      </c>
      <c r="QOO37" s="29" t="s">
        <v>635</v>
      </c>
      <c r="QOP37" s="29" t="s">
        <v>635</v>
      </c>
      <c r="QOQ37" s="29" t="s">
        <v>635</v>
      </c>
      <c r="QOR37" s="29" t="s">
        <v>635</v>
      </c>
      <c r="QOS37" s="29" t="s">
        <v>635</v>
      </c>
      <c r="QOT37" s="29" t="s">
        <v>635</v>
      </c>
      <c r="QOU37" s="29" t="s">
        <v>635</v>
      </c>
      <c r="QOV37" s="29" t="s">
        <v>635</v>
      </c>
      <c r="QOW37" s="29" t="s">
        <v>635</v>
      </c>
      <c r="QOX37" s="29" t="s">
        <v>635</v>
      </c>
      <c r="QOY37" s="29" t="s">
        <v>635</v>
      </c>
      <c r="QOZ37" s="29" t="s">
        <v>635</v>
      </c>
      <c r="QPA37" s="29" t="s">
        <v>635</v>
      </c>
      <c r="QPB37" s="29" t="s">
        <v>635</v>
      </c>
      <c r="QPC37" s="29" t="s">
        <v>635</v>
      </c>
      <c r="QPD37" s="29" t="s">
        <v>635</v>
      </c>
      <c r="QPE37" s="29" t="s">
        <v>635</v>
      </c>
      <c r="QPF37" s="29" t="s">
        <v>635</v>
      </c>
      <c r="QPG37" s="29" t="s">
        <v>635</v>
      </c>
      <c r="QPH37" s="29" t="s">
        <v>635</v>
      </c>
      <c r="QPI37" s="29" t="s">
        <v>635</v>
      </c>
      <c r="QPJ37" s="29" t="s">
        <v>635</v>
      </c>
      <c r="QPK37" s="29" t="s">
        <v>635</v>
      </c>
      <c r="QPL37" s="29" t="s">
        <v>635</v>
      </c>
      <c r="QPM37" s="29" t="s">
        <v>635</v>
      </c>
      <c r="QPN37" s="29" t="s">
        <v>635</v>
      </c>
      <c r="QPO37" s="29" t="s">
        <v>635</v>
      </c>
      <c r="QPP37" s="29" t="s">
        <v>635</v>
      </c>
      <c r="QPQ37" s="29" t="s">
        <v>635</v>
      </c>
      <c r="QPR37" s="29" t="s">
        <v>635</v>
      </c>
      <c r="QPS37" s="29" t="s">
        <v>635</v>
      </c>
      <c r="QPT37" s="29" t="s">
        <v>635</v>
      </c>
      <c r="QPU37" s="29" t="s">
        <v>635</v>
      </c>
      <c r="QPV37" s="29" t="s">
        <v>635</v>
      </c>
      <c r="QPW37" s="29" t="s">
        <v>635</v>
      </c>
      <c r="QPX37" s="29" t="s">
        <v>635</v>
      </c>
      <c r="QPY37" s="29" t="s">
        <v>635</v>
      </c>
      <c r="QPZ37" s="29" t="s">
        <v>635</v>
      </c>
      <c r="QQA37" s="29" t="s">
        <v>635</v>
      </c>
      <c r="QQB37" s="29" t="s">
        <v>635</v>
      </c>
      <c r="QQC37" s="29" t="s">
        <v>635</v>
      </c>
      <c r="QQD37" s="29" t="s">
        <v>635</v>
      </c>
      <c r="QQE37" s="29" t="s">
        <v>635</v>
      </c>
      <c r="QQF37" s="29" t="s">
        <v>635</v>
      </c>
      <c r="QQG37" s="29" t="s">
        <v>635</v>
      </c>
      <c r="QQH37" s="29" t="s">
        <v>635</v>
      </c>
      <c r="QQI37" s="29" t="s">
        <v>635</v>
      </c>
      <c r="QQJ37" s="29" t="s">
        <v>635</v>
      </c>
      <c r="QQK37" s="29" t="s">
        <v>635</v>
      </c>
      <c r="QQL37" s="29" t="s">
        <v>635</v>
      </c>
      <c r="QQM37" s="29" t="s">
        <v>635</v>
      </c>
      <c r="QQN37" s="29" t="s">
        <v>635</v>
      </c>
      <c r="QQO37" s="29" t="s">
        <v>635</v>
      </c>
      <c r="QQP37" s="29" t="s">
        <v>635</v>
      </c>
      <c r="QQQ37" s="29" t="s">
        <v>635</v>
      </c>
      <c r="QQR37" s="29" t="s">
        <v>635</v>
      </c>
      <c r="QQS37" s="29" t="s">
        <v>635</v>
      </c>
      <c r="QQT37" s="29" t="s">
        <v>635</v>
      </c>
      <c r="QQU37" s="29" t="s">
        <v>635</v>
      </c>
      <c r="QQV37" s="29" t="s">
        <v>635</v>
      </c>
      <c r="QQW37" s="29" t="s">
        <v>635</v>
      </c>
      <c r="QQX37" s="29" t="s">
        <v>635</v>
      </c>
      <c r="QQY37" s="29" t="s">
        <v>635</v>
      </c>
      <c r="QQZ37" s="29" t="s">
        <v>635</v>
      </c>
      <c r="QRA37" s="29" t="s">
        <v>635</v>
      </c>
      <c r="QRB37" s="29" t="s">
        <v>635</v>
      </c>
      <c r="QRC37" s="29" t="s">
        <v>635</v>
      </c>
      <c r="QRD37" s="29" t="s">
        <v>635</v>
      </c>
      <c r="QRE37" s="29" t="s">
        <v>635</v>
      </c>
      <c r="QRF37" s="29" t="s">
        <v>635</v>
      </c>
      <c r="QRG37" s="29" t="s">
        <v>635</v>
      </c>
      <c r="QRH37" s="29" t="s">
        <v>635</v>
      </c>
      <c r="QRI37" s="29" t="s">
        <v>635</v>
      </c>
      <c r="QRJ37" s="29" t="s">
        <v>635</v>
      </c>
      <c r="QRK37" s="29" t="s">
        <v>635</v>
      </c>
      <c r="QRL37" s="29" t="s">
        <v>635</v>
      </c>
      <c r="QRM37" s="29" t="s">
        <v>635</v>
      </c>
      <c r="QRN37" s="29" t="s">
        <v>635</v>
      </c>
      <c r="QRO37" s="29" t="s">
        <v>635</v>
      </c>
      <c r="QRP37" s="29" t="s">
        <v>635</v>
      </c>
      <c r="QRQ37" s="29" t="s">
        <v>635</v>
      </c>
      <c r="QRR37" s="29" t="s">
        <v>635</v>
      </c>
      <c r="QRS37" s="29" t="s">
        <v>635</v>
      </c>
      <c r="QRT37" s="29" t="s">
        <v>635</v>
      </c>
      <c r="QRU37" s="29" t="s">
        <v>635</v>
      </c>
      <c r="QRV37" s="29" t="s">
        <v>635</v>
      </c>
      <c r="QRW37" s="29" t="s">
        <v>635</v>
      </c>
      <c r="QRX37" s="29" t="s">
        <v>635</v>
      </c>
      <c r="QRY37" s="29" t="s">
        <v>635</v>
      </c>
      <c r="QRZ37" s="29" t="s">
        <v>635</v>
      </c>
      <c r="QSA37" s="29" t="s">
        <v>635</v>
      </c>
      <c r="QSB37" s="29" t="s">
        <v>635</v>
      </c>
      <c r="QSC37" s="29" t="s">
        <v>635</v>
      </c>
      <c r="QSD37" s="29" t="s">
        <v>635</v>
      </c>
      <c r="QSE37" s="29" t="s">
        <v>635</v>
      </c>
      <c r="QSF37" s="29" t="s">
        <v>635</v>
      </c>
      <c r="QSG37" s="29" t="s">
        <v>635</v>
      </c>
      <c r="QSH37" s="29" t="s">
        <v>635</v>
      </c>
      <c r="QSI37" s="29" t="s">
        <v>635</v>
      </c>
      <c r="QSJ37" s="29" t="s">
        <v>635</v>
      </c>
      <c r="QSK37" s="29" t="s">
        <v>635</v>
      </c>
      <c r="QSL37" s="29" t="s">
        <v>635</v>
      </c>
      <c r="QSM37" s="29" t="s">
        <v>635</v>
      </c>
      <c r="QSN37" s="29" t="s">
        <v>635</v>
      </c>
      <c r="QSO37" s="29" t="s">
        <v>635</v>
      </c>
      <c r="QSP37" s="29" t="s">
        <v>635</v>
      </c>
      <c r="QSQ37" s="29" t="s">
        <v>635</v>
      </c>
      <c r="QSR37" s="29" t="s">
        <v>635</v>
      </c>
      <c r="QSS37" s="29" t="s">
        <v>635</v>
      </c>
      <c r="QST37" s="29" t="s">
        <v>635</v>
      </c>
      <c r="QSU37" s="29" t="s">
        <v>635</v>
      </c>
      <c r="QSV37" s="29" t="s">
        <v>635</v>
      </c>
      <c r="QSW37" s="29" t="s">
        <v>635</v>
      </c>
      <c r="QSX37" s="29" t="s">
        <v>635</v>
      </c>
      <c r="QSY37" s="29" t="s">
        <v>635</v>
      </c>
      <c r="QSZ37" s="29" t="s">
        <v>635</v>
      </c>
      <c r="QTA37" s="29" t="s">
        <v>635</v>
      </c>
      <c r="QTB37" s="29" t="s">
        <v>635</v>
      </c>
      <c r="QTC37" s="29" t="s">
        <v>635</v>
      </c>
      <c r="QTD37" s="29" t="s">
        <v>635</v>
      </c>
      <c r="QTE37" s="29" t="s">
        <v>635</v>
      </c>
      <c r="QTF37" s="29" t="s">
        <v>635</v>
      </c>
      <c r="QTG37" s="29" t="s">
        <v>635</v>
      </c>
      <c r="QTH37" s="29" t="s">
        <v>635</v>
      </c>
      <c r="QTI37" s="29" t="s">
        <v>635</v>
      </c>
      <c r="QTJ37" s="29" t="s">
        <v>635</v>
      </c>
      <c r="QTK37" s="29" t="s">
        <v>635</v>
      </c>
      <c r="QTL37" s="29" t="s">
        <v>635</v>
      </c>
      <c r="QTM37" s="29" t="s">
        <v>635</v>
      </c>
      <c r="QTN37" s="29" t="s">
        <v>635</v>
      </c>
      <c r="QTO37" s="29" t="s">
        <v>635</v>
      </c>
      <c r="QTP37" s="29" t="s">
        <v>635</v>
      </c>
      <c r="QTQ37" s="29" t="s">
        <v>635</v>
      </c>
      <c r="QTR37" s="29" t="s">
        <v>635</v>
      </c>
      <c r="QTS37" s="29" t="s">
        <v>635</v>
      </c>
      <c r="QTT37" s="29" t="s">
        <v>635</v>
      </c>
      <c r="QTU37" s="29" t="s">
        <v>635</v>
      </c>
      <c r="QTV37" s="29" t="s">
        <v>635</v>
      </c>
      <c r="QTW37" s="29" t="s">
        <v>635</v>
      </c>
      <c r="QTX37" s="29" t="s">
        <v>635</v>
      </c>
      <c r="QTY37" s="29" t="s">
        <v>635</v>
      </c>
      <c r="QTZ37" s="29" t="s">
        <v>635</v>
      </c>
      <c r="QUA37" s="29" t="s">
        <v>635</v>
      </c>
      <c r="QUB37" s="29" t="s">
        <v>635</v>
      </c>
      <c r="QUC37" s="29" t="s">
        <v>635</v>
      </c>
      <c r="QUD37" s="29" t="s">
        <v>635</v>
      </c>
      <c r="QUE37" s="29" t="s">
        <v>635</v>
      </c>
      <c r="QUF37" s="29" t="s">
        <v>635</v>
      </c>
      <c r="QUG37" s="29" t="s">
        <v>635</v>
      </c>
      <c r="QUH37" s="29" t="s">
        <v>635</v>
      </c>
      <c r="QUI37" s="29" t="s">
        <v>635</v>
      </c>
      <c r="QUJ37" s="29" t="s">
        <v>635</v>
      </c>
      <c r="QUK37" s="29" t="s">
        <v>635</v>
      </c>
      <c r="QUL37" s="29" t="s">
        <v>635</v>
      </c>
      <c r="QUM37" s="29" t="s">
        <v>635</v>
      </c>
      <c r="QUN37" s="29" t="s">
        <v>635</v>
      </c>
      <c r="QUO37" s="29" t="s">
        <v>635</v>
      </c>
      <c r="QUP37" s="29" t="s">
        <v>635</v>
      </c>
      <c r="QUQ37" s="29" t="s">
        <v>635</v>
      </c>
      <c r="QUR37" s="29" t="s">
        <v>635</v>
      </c>
      <c r="QUS37" s="29" t="s">
        <v>635</v>
      </c>
      <c r="QUT37" s="29" t="s">
        <v>635</v>
      </c>
      <c r="QUU37" s="29" t="s">
        <v>635</v>
      </c>
      <c r="QUV37" s="29" t="s">
        <v>635</v>
      </c>
      <c r="QUW37" s="29" t="s">
        <v>635</v>
      </c>
      <c r="QUX37" s="29" t="s">
        <v>635</v>
      </c>
      <c r="QUY37" s="29" t="s">
        <v>635</v>
      </c>
      <c r="QUZ37" s="29" t="s">
        <v>635</v>
      </c>
      <c r="QVA37" s="29" t="s">
        <v>635</v>
      </c>
      <c r="QVB37" s="29" t="s">
        <v>635</v>
      </c>
      <c r="QVC37" s="29" t="s">
        <v>635</v>
      </c>
      <c r="QVD37" s="29" t="s">
        <v>635</v>
      </c>
      <c r="QVE37" s="29" t="s">
        <v>635</v>
      </c>
      <c r="QVF37" s="29" t="s">
        <v>635</v>
      </c>
      <c r="QVG37" s="29" t="s">
        <v>635</v>
      </c>
      <c r="QVH37" s="29" t="s">
        <v>635</v>
      </c>
      <c r="QVI37" s="29" t="s">
        <v>635</v>
      </c>
      <c r="QVJ37" s="29" t="s">
        <v>635</v>
      </c>
      <c r="QVK37" s="29" t="s">
        <v>635</v>
      </c>
      <c r="QVL37" s="29" t="s">
        <v>635</v>
      </c>
      <c r="QVM37" s="29" t="s">
        <v>635</v>
      </c>
      <c r="QVN37" s="29" t="s">
        <v>635</v>
      </c>
      <c r="QVO37" s="29" t="s">
        <v>635</v>
      </c>
      <c r="QVP37" s="29" t="s">
        <v>635</v>
      </c>
      <c r="QVQ37" s="29" t="s">
        <v>635</v>
      </c>
      <c r="QVR37" s="29" t="s">
        <v>635</v>
      </c>
      <c r="QVS37" s="29" t="s">
        <v>635</v>
      </c>
      <c r="QVT37" s="29" t="s">
        <v>635</v>
      </c>
      <c r="QVU37" s="29" t="s">
        <v>635</v>
      </c>
      <c r="QVV37" s="29" t="s">
        <v>635</v>
      </c>
      <c r="QVW37" s="29" t="s">
        <v>635</v>
      </c>
      <c r="QVX37" s="29" t="s">
        <v>635</v>
      </c>
      <c r="QVY37" s="29" t="s">
        <v>635</v>
      </c>
      <c r="QVZ37" s="29" t="s">
        <v>635</v>
      </c>
      <c r="QWA37" s="29" t="s">
        <v>635</v>
      </c>
      <c r="QWB37" s="29" t="s">
        <v>635</v>
      </c>
      <c r="QWC37" s="29" t="s">
        <v>635</v>
      </c>
      <c r="QWD37" s="29" t="s">
        <v>635</v>
      </c>
      <c r="QWE37" s="29" t="s">
        <v>635</v>
      </c>
      <c r="QWF37" s="29" t="s">
        <v>635</v>
      </c>
      <c r="QWG37" s="29" t="s">
        <v>635</v>
      </c>
      <c r="QWH37" s="29" t="s">
        <v>635</v>
      </c>
      <c r="QWI37" s="29" t="s">
        <v>635</v>
      </c>
      <c r="QWJ37" s="29" t="s">
        <v>635</v>
      </c>
      <c r="QWK37" s="29" t="s">
        <v>635</v>
      </c>
      <c r="QWL37" s="29" t="s">
        <v>635</v>
      </c>
      <c r="QWM37" s="29" t="s">
        <v>635</v>
      </c>
      <c r="QWN37" s="29" t="s">
        <v>635</v>
      </c>
      <c r="QWO37" s="29" t="s">
        <v>635</v>
      </c>
      <c r="QWP37" s="29" t="s">
        <v>635</v>
      </c>
      <c r="QWQ37" s="29" t="s">
        <v>635</v>
      </c>
      <c r="QWR37" s="29" t="s">
        <v>635</v>
      </c>
      <c r="QWS37" s="29" t="s">
        <v>635</v>
      </c>
      <c r="QWT37" s="29" t="s">
        <v>635</v>
      </c>
      <c r="QWU37" s="29" t="s">
        <v>635</v>
      </c>
      <c r="QWV37" s="29" t="s">
        <v>635</v>
      </c>
      <c r="QWW37" s="29" t="s">
        <v>635</v>
      </c>
      <c r="QWX37" s="29" t="s">
        <v>635</v>
      </c>
      <c r="QWY37" s="29" t="s">
        <v>635</v>
      </c>
      <c r="QWZ37" s="29" t="s">
        <v>635</v>
      </c>
      <c r="QXA37" s="29" t="s">
        <v>635</v>
      </c>
      <c r="QXB37" s="29" t="s">
        <v>635</v>
      </c>
      <c r="QXC37" s="29" t="s">
        <v>635</v>
      </c>
      <c r="QXD37" s="29" t="s">
        <v>635</v>
      </c>
      <c r="QXE37" s="29" t="s">
        <v>635</v>
      </c>
      <c r="QXF37" s="29" t="s">
        <v>635</v>
      </c>
      <c r="QXG37" s="29" t="s">
        <v>635</v>
      </c>
      <c r="QXH37" s="29" t="s">
        <v>635</v>
      </c>
      <c r="QXI37" s="29" t="s">
        <v>635</v>
      </c>
      <c r="QXJ37" s="29" t="s">
        <v>635</v>
      </c>
      <c r="QXK37" s="29" t="s">
        <v>635</v>
      </c>
      <c r="QXL37" s="29" t="s">
        <v>635</v>
      </c>
      <c r="QXM37" s="29" t="s">
        <v>635</v>
      </c>
      <c r="QXN37" s="29" t="s">
        <v>635</v>
      </c>
      <c r="QXO37" s="29" t="s">
        <v>635</v>
      </c>
      <c r="QXP37" s="29" t="s">
        <v>635</v>
      </c>
      <c r="QXQ37" s="29" t="s">
        <v>635</v>
      </c>
      <c r="QXR37" s="29" t="s">
        <v>635</v>
      </c>
      <c r="QXS37" s="29" t="s">
        <v>635</v>
      </c>
      <c r="QXT37" s="29" t="s">
        <v>635</v>
      </c>
      <c r="QXU37" s="29" t="s">
        <v>635</v>
      </c>
      <c r="QXV37" s="29" t="s">
        <v>635</v>
      </c>
      <c r="QXW37" s="29" t="s">
        <v>635</v>
      </c>
      <c r="QXX37" s="29" t="s">
        <v>635</v>
      </c>
      <c r="QXY37" s="29" t="s">
        <v>635</v>
      </c>
      <c r="QXZ37" s="29" t="s">
        <v>635</v>
      </c>
      <c r="QYA37" s="29" t="s">
        <v>635</v>
      </c>
      <c r="QYB37" s="29" t="s">
        <v>635</v>
      </c>
      <c r="QYC37" s="29" t="s">
        <v>635</v>
      </c>
      <c r="QYD37" s="29" t="s">
        <v>635</v>
      </c>
      <c r="QYE37" s="29" t="s">
        <v>635</v>
      </c>
      <c r="QYF37" s="29" t="s">
        <v>635</v>
      </c>
      <c r="QYG37" s="29" t="s">
        <v>635</v>
      </c>
      <c r="QYH37" s="29" t="s">
        <v>635</v>
      </c>
      <c r="QYI37" s="29" t="s">
        <v>635</v>
      </c>
      <c r="QYJ37" s="29" t="s">
        <v>635</v>
      </c>
      <c r="QYK37" s="29" t="s">
        <v>635</v>
      </c>
      <c r="QYL37" s="29" t="s">
        <v>635</v>
      </c>
      <c r="QYM37" s="29" t="s">
        <v>635</v>
      </c>
      <c r="QYN37" s="29" t="s">
        <v>635</v>
      </c>
      <c r="QYO37" s="29" t="s">
        <v>635</v>
      </c>
      <c r="QYP37" s="29" t="s">
        <v>635</v>
      </c>
      <c r="QYQ37" s="29" t="s">
        <v>635</v>
      </c>
      <c r="QYR37" s="29" t="s">
        <v>635</v>
      </c>
      <c r="QYS37" s="29" t="s">
        <v>635</v>
      </c>
      <c r="QYT37" s="29" t="s">
        <v>635</v>
      </c>
      <c r="QYU37" s="29" t="s">
        <v>635</v>
      </c>
      <c r="QYV37" s="29" t="s">
        <v>635</v>
      </c>
      <c r="QYW37" s="29" t="s">
        <v>635</v>
      </c>
      <c r="QYX37" s="29" t="s">
        <v>635</v>
      </c>
      <c r="QYY37" s="29" t="s">
        <v>635</v>
      </c>
      <c r="QYZ37" s="29" t="s">
        <v>635</v>
      </c>
      <c r="QZA37" s="29" t="s">
        <v>635</v>
      </c>
      <c r="QZB37" s="29" t="s">
        <v>635</v>
      </c>
      <c r="QZC37" s="29" t="s">
        <v>635</v>
      </c>
      <c r="QZD37" s="29" t="s">
        <v>635</v>
      </c>
      <c r="QZE37" s="29" t="s">
        <v>635</v>
      </c>
      <c r="QZF37" s="29" t="s">
        <v>635</v>
      </c>
      <c r="QZG37" s="29" t="s">
        <v>635</v>
      </c>
      <c r="QZH37" s="29" t="s">
        <v>635</v>
      </c>
      <c r="QZI37" s="29" t="s">
        <v>635</v>
      </c>
      <c r="QZJ37" s="29" t="s">
        <v>635</v>
      </c>
      <c r="QZK37" s="29" t="s">
        <v>635</v>
      </c>
      <c r="QZL37" s="29" t="s">
        <v>635</v>
      </c>
      <c r="QZM37" s="29" t="s">
        <v>635</v>
      </c>
      <c r="QZN37" s="29" t="s">
        <v>635</v>
      </c>
      <c r="QZO37" s="29" t="s">
        <v>635</v>
      </c>
      <c r="QZP37" s="29" t="s">
        <v>635</v>
      </c>
      <c r="QZQ37" s="29" t="s">
        <v>635</v>
      </c>
      <c r="QZR37" s="29" t="s">
        <v>635</v>
      </c>
      <c r="QZS37" s="29" t="s">
        <v>635</v>
      </c>
      <c r="QZT37" s="29" t="s">
        <v>635</v>
      </c>
      <c r="QZU37" s="29" t="s">
        <v>635</v>
      </c>
      <c r="QZV37" s="29" t="s">
        <v>635</v>
      </c>
      <c r="QZW37" s="29" t="s">
        <v>635</v>
      </c>
      <c r="QZX37" s="29" t="s">
        <v>635</v>
      </c>
      <c r="QZY37" s="29" t="s">
        <v>635</v>
      </c>
      <c r="QZZ37" s="29" t="s">
        <v>635</v>
      </c>
      <c r="RAA37" s="29" t="s">
        <v>635</v>
      </c>
      <c r="RAB37" s="29" t="s">
        <v>635</v>
      </c>
      <c r="RAC37" s="29" t="s">
        <v>635</v>
      </c>
      <c r="RAD37" s="29" t="s">
        <v>635</v>
      </c>
      <c r="RAE37" s="29" t="s">
        <v>635</v>
      </c>
      <c r="RAF37" s="29" t="s">
        <v>635</v>
      </c>
      <c r="RAG37" s="29" t="s">
        <v>635</v>
      </c>
      <c r="RAH37" s="29" t="s">
        <v>635</v>
      </c>
      <c r="RAI37" s="29" t="s">
        <v>635</v>
      </c>
      <c r="RAJ37" s="29" t="s">
        <v>635</v>
      </c>
      <c r="RAK37" s="29" t="s">
        <v>635</v>
      </c>
      <c r="RAL37" s="29" t="s">
        <v>635</v>
      </c>
      <c r="RAM37" s="29" t="s">
        <v>635</v>
      </c>
      <c r="RAN37" s="29" t="s">
        <v>635</v>
      </c>
      <c r="RAO37" s="29" t="s">
        <v>635</v>
      </c>
      <c r="RAP37" s="29" t="s">
        <v>635</v>
      </c>
      <c r="RAQ37" s="29" t="s">
        <v>635</v>
      </c>
      <c r="RAR37" s="29" t="s">
        <v>635</v>
      </c>
      <c r="RAS37" s="29" t="s">
        <v>635</v>
      </c>
      <c r="RAT37" s="29" t="s">
        <v>635</v>
      </c>
      <c r="RAU37" s="29" t="s">
        <v>635</v>
      </c>
      <c r="RAV37" s="29" t="s">
        <v>635</v>
      </c>
      <c r="RAW37" s="29" t="s">
        <v>635</v>
      </c>
      <c r="RAX37" s="29" t="s">
        <v>635</v>
      </c>
      <c r="RAY37" s="29" t="s">
        <v>635</v>
      </c>
      <c r="RAZ37" s="29" t="s">
        <v>635</v>
      </c>
      <c r="RBA37" s="29" t="s">
        <v>635</v>
      </c>
      <c r="RBB37" s="29" t="s">
        <v>635</v>
      </c>
      <c r="RBC37" s="29" t="s">
        <v>635</v>
      </c>
      <c r="RBD37" s="29" t="s">
        <v>635</v>
      </c>
      <c r="RBE37" s="29" t="s">
        <v>635</v>
      </c>
      <c r="RBF37" s="29" t="s">
        <v>635</v>
      </c>
      <c r="RBG37" s="29" t="s">
        <v>635</v>
      </c>
      <c r="RBH37" s="29" t="s">
        <v>635</v>
      </c>
      <c r="RBI37" s="29" t="s">
        <v>635</v>
      </c>
      <c r="RBJ37" s="29" t="s">
        <v>635</v>
      </c>
      <c r="RBK37" s="29" t="s">
        <v>635</v>
      </c>
      <c r="RBL37" s="29" t="s">
        <v>635</v>
      </c>
      <c r="RBM37" s="29" t="s">
        <v>635</v>
      </c>
      <c r="RBN37" s="29" t="s">
        <v>635</v>
      </c>
      <c r="RBO37" s="29" t="s">
        <v>635</v>
      </c>
      <c r="RBP37" s="29" t="s">
        <v>635</v>
      </c>
      <c r="RBQ37" s="29" t="s">
        <v>635</v>
      </c>
      <c r="RBR37" s="29" t="s">
        <v>635</v>
      </c>
      <c r="RBS37" s="29" t="s">
        <v>635</v>
      </c>
      <c r="RBT37" s="29" t="s">
        <v>635</v>
      </c>
      <c r="RBU37" s="29" t="s">
        <v>635</v>
      </c>
      <c r="RBV37" s="29" t="s">
        <v>635</v>
      </c>
      <c r="RBW37" s="29" t="s">
        <v>635</v>
      </c>
      <c r="RBX37" s="29" t="s">
        <v>635</v>
      </c>
      <c r="RBY37" s="29" t="s">
        <v>635</v>
      </c>
      <c r="RBZ37" s="29" t="s">
        <v>635</v>
      </c>
      <c r="RCA37" s="29" t="s">
        <v>635</v>
      </c>
      <c r="RCB37" s="29" t="s">
        <v>635</v>
      </c>
      <c r="RCC37" s="29" t="s">
        <v>635</v>
      </c>
      <c r="RCD37" s="29" t="s">
        <v>635</v>
      </c>
      <c r="RCE37" s="29" t="s">
        <v>635</v>
      </c>
      <c r="RCF37" s="29" t="s">
        <v>635</v>
      </c>
      <c r="RCG37" s="29" t="s">
        <v>635</v>
      </c>
      <c r="RCH37" s="29" t="s">
        <v>635</v>
      </c>
      <c r="RCI37" s="29" t="s">
        <v>635</v>
      </c>
      <c r="RCJ37" s="29" t="s">
        <v>635</v>
      </c>
      <c r="RCK37" s="29" t="s">
        <v>635</v>
      </c>
      <c r="RCL37" s="29" t="s">
        <v>635</v>
      </c>
      <c r="RCM37" s="29" t="s">
        <v>635</v>
      </c>
      <c r="RCN37" s="29" t="s">
        <v>635</v>
      </c>
      <c r="RCO37" s="29" t="s">
        <v>635</v>
      </c>
      <c r="RCP37" s="29" t="s">
        <v>635</v>
      </c>
      <c r="RCQ37" s="29" t="s">
        <v>635</v>
      </c>
      <c r="RCR37" s="29" t="s">
        <v>635</v>
      </c>
      <c r="RCS37" s="29" t="s">
        <v>635</v>
      </c>
      <c r="RCT37" s="29" t="s">
        <v>635</v>
      </c>
      <c r="RCU37" s="29" t="s">
        <v>635</v>
      </c>
      <c r="RCV37" s="29" t="s">
        <v>635</v>
      </c>
      <c r="RCW37" s="29" t="s">
        <v>635</v>
      </c>
      <c r="RCX37" s="29" t="s">
        <v>635</v>
      </c>
      <c r="RCY37" s="29" t="s">
        <v>635</v>
      </c>
      <c r="RCZ37" s="29" t="s">
        <v>635</v>
      </c>
      <c r="RDA37" s="29" t="s">
        <v>635</v>
      </c>
      <c r="RDB37" s="29" t="s">
        <v>635</v>
      </c>
      <c r="RDC37" s="29" t="s">
        <v>635</v>
      </c>
      <c r="RDD37" s="29" t="s">
        <v>635</v>
      </c>
      <c r="RDE37" s="29" t="s">
        <v>635</v>
      </c>
      <c r="RDF37" s="29" t="s">
        <v>635</v>
      </c>
      <c r="RDG37" s="29" t="s">
        <v>635</v>
      </c>
      <c r="RDH37" s="29" t="s">
        <v>635</v>
      </c>
      <c r="RDI37" s="29" t="s">
        <v>635</v>
      </c>
      <c r="RDJ37" s="29" t="s">
        <v>635</v>
      </c>
      <c r="RDK37" s="29" t="s">
        <v>635</v>
      </c>
      <c r="RDL37" s="29" t="s">
        <v>635</v>
      </c>
      <c r="RDM37" s="29" t="s">
        <v>635</v>
      </c>
      <c r="RDN37" s="29" t="s">
        <v>635</v>
      </c>
      <c r="RDO37" s="29" t="s">
        <v>635</v>
      </c>
      <c r="RDP37" s="29" t="s">
        <v>635</v>
      </c>
      <c r="RDQ37" s="29" t="s">
        <v>635</v>
      </c>
      <c r="RDR37" s="29" t="s">
        <v>635</v>
      </c>
      <c r="RDS37" s="29" t="s">
        <v>635</v>
      </c>
      <c r="RDT37" s="29" t="s">
        <v>635</v>
      </c>
      <c r="RDU37" s="29" t="s">
        <v>635</v>
      </c>
      <c r="RDV37" s="29" t="s">
        <v>635</v>
      </c>
      <c r="RDW37" s="29" t="s">
        <v>635</v>
      </c>
      <c r="RDX37" s="29" t="s">
        <v>635</v>
      </c>
      <c r="RDY37" s="29" t="s">
        <v>635</v>
      </c>
      <c r="RDZ37" s="29" t="s">
        <v>635</v>
      </c>
      <c r="REA37" s="29" t="s">
        <v>635</v>
      </c>
      <c r="REB37" s="29" t="s">
        <v>635</v>
      </c>
      <c r="REC37" s="29" t="s">
        <v>635</v>
      </c>
      <c r="RED37" s="29" t="s">
        <v>635</v>
      </c>
      <c r="REE37" s="29" t="s">
        <v>635</v>
      </c>
      <c r="REF37" s="29" t="s">
        <v>635</v>
      </c>
      <c r="REG37" s="29" t="s">
        <v>635</v>
      </c>
      <c r="REH37" s="29" t="s">
        <v>635</v>
      </c>
      <c r="REI37" s="29" t="s">
        <v>635</v>
      </c>
      <c r="REJ37" s="29" t="s">
        <v>635</v>
      </c>
      <c r="REK37" s="29" t="s">
        <v>635</v>
      </c>
      <c r="REL37" s="29" t="s">
        <v>635</v>
      </c>
      <c r="REM37" s="29" t="s">
        <v>635</v>
      </c>
      <c r="REN37" s="29" t="s">
        <v>635</v>
      </c>
      <c r="REO37" s="29" t="s">
        <v>635</v>
      </c>
      <c r="REP37" s="29" t="s">
        <v>635</v>
      </c>
      <c r="REQ37" s="29" t="s">
        <v>635</v>
      </c>
      <c r="RER37" s="29" t="s">
        <v>635</v>
      </c>
      <c r="RES37" s="29" t="s">
        <v>635</v>
      </c>
      <c r="RET37" s="29" t="s">
        <v>635</v>
      </c>
      <c r="REU37" s="29" t="s">
        <v>635</v>
      </c>
      <c r="REV37" s="29" t="s">
        <v>635</v>
      </c>
      <c r="REW37" s="29" t="s">
        <v>635</v>
      </c>
      <c r="REX37" s="29" t="s">
        <v>635</v>
      </c>
      <c r="REY37" s="29" t="s">
        <v>635</v>
      </c>
      <c r="REZ37" s="29" t="s">
        <v>635</v>
      </c>
      <c r="RFA37" s="29" t="s">
        <v>635</v>
      </c>
      <c r="RFB37" s="29" t="s">
        <v>635</v>
      </c>
      <c r="RFC37" s="29" t="s">
        <v>635</v>
      </c>
      <c r="RFD37" s="29" t="s">
        <v>635</v>
      </c>
      <c r="RFE37" s="29" t="s">
        <v>635</v>
      </c>
      <c r="RFF37" s="29" t="s">
        <v>635</v>
      </c>
      <c r="RFG37" s="29" t="s">
        <v>635</v>
      </c>
      <c r="RFH37" s="29" t="s">
        <v>635</v>
      </c>
      <c r="RFI37" s="29" t="s">
        <v>635</v>
      </c>
      <c r="RFJ37" s="29" t="s">
        <v>635</v>
      </c>
      <c r="RFK37" s="29" t="s">
        <v>635</v>
      </c>
      <c r="RFL37" s="29" t="s">
        <v>635</v>
      </c>
      <c r="RFM37" s="29" t="s">
        <v>635</v>
      </c>
      <c r="RFN37" s="29" t="s">
        <v>635</v>
      </c>
      <c r="RFO37" s="29" t="s">
        <v>635</v>
      </c>
      <c r="RFP37" s="29" t="s">
        <v>635</v>
      </c>
      <c r="RFQ37" s="29" t="s">
        <v>635</v>
      </c>
      <c r="RFR37" s="29" t="s">
        <v>635</v>
      </c>
      <c r="RFS37" s="29" t="s">
        <v>635</v>
      </c>
      <c r="RFT37" s="29" t="s">
        <v>635</v>
      </c>
      <c r="RFU37" s="29" t="s">
        <v>635</v>
      </c>
      <c r="RFV37" s="29" t="s">
        <v>635</v>
      </c>
      <c r="RFW37" s="29" t="s">
        <v>635</v>
      </c>
      <c r="RFX37" s="29" t="s">
        <v>635</v>
      </c>
      <c r="RFY37" s="29" t="s">
        <v>635</v>
      </c>
      <c r="RFZ37" s="29" t="s">
        <v>635</v>
      </c>
      <c r="RGA37" s="29" t="s">
        <v>635</v>
      </c>
      <c r="RGB37" s="29" t="s">
        <v>635</v>
      </c>
      <c r="RGC37" s="29" t="s">
        <v>635</v>
      </c>
      <c r="RGD37" s="29" t="s">
        <v>635</v>
      </c>
      <c r="RGE37" s="29" t="s">
        <v>635</v>
      </c>
      <c r="RGF37" s="29" t="s">
        <v>635</v>
      </c>
      <c r="RGG37" s="29" t="s">
        <v>635</v>
      </c>
      <c r="RGH37" s="29" t="s">
        <v>635</v>
      </c>
      <c r="RGI37" s="29" t="s">
        <v>635</v>
      </c>
      <c r="RGJ37" s="29" t="s">
        <v>635</v>
      </c>
      <c r="RGK37" s="29" t="s">
        <v>635</v>
      </c>
      <c r="RGL37" s="29" t="s">
        <v>635</v>
      </c>
      <c r="RGM37" s="29" t="s">
        <v>635</v>
      </c>
      <c r="RGN37" s="29" t="s">
        <v>635</v>
      </c>
      <c r="RGO37" s="29" t="s">
        <v>635</v>
      </c>
      <c r="RGP37" s="29" t="s">
        <v>635</v>
      </c>
      <c r="RGQ37" s="29" t="s">
        <v>635</v>
      </c>
      <c r="RGR37" s="29" t="s">
        <v>635</v>
      </c>
      <c r="RGS37" s="29" t="s">
        <v>635</v>
      </c>
      <c r="RGT37" s="29" t="s">
        <v>635</v>
      </c>
      <c r="RGU37" s="29" t="s">
        <v>635</v>
      </c>
      <c r="RGV37" s="29" t="s">
        <v>635</v>
      </c>
      <c r="RGW37" s="29" t="s">
        <v>635</v>
      </c>
      <c r="RGX37" s="29" t="s">
        <v>635</v>
      </c>
      <c r="RGY37" s="29" t="s">
        <v>635</v>
      </c>
      <c r="RGZ37" s="29" t="s">
        <v>635</v>
      </c>
      <c r="RHA37" s="29" t="s">
        <v>635</v>
      </c>
      <c r="RHB37" s="29" t="s">
        <v>635</v>
      </c>
      <c r="RHC37" s="29" t="s">
        <v>635</v>
      </c>
      <c r="RHD37" s="29" t="s">
        <v>635</v>
      </c>
      <c r="RHE37" s="29" t="s">
        <v>635</v>
      </c>
      <c r="RHF37" s="29" t="s">
        <v>635</v>
      </c>
      <c r="RHG37" s="29" t="s">
        <v>635</v>
      </c>
      <c r="RHH37" s="29" t="s">
        <v>635</v>
      </c>
      <c r="RHI37" s="29" t="s">
        <v>635</v>
      </c>
      <c r="RHJ37" s="29" t="s">
        <v>635</v>
      </c>
      <c r="RHK37" s="29" t="s">
        <v>635</v>
      </c>
      <c r="RHL37" s="29" t="s">
        <v>635</v>
      </c>
      <c r="RHM37" s="29" t="s">
        <v>635</v>
      </c>
      <c r="RHN37" s="29" t="s">
        <v>635</v>
      </c>
      <c r="RHO37" s="29" t="s">
        <v>635</v>
      </c>
      <c r="RHP37" s="29" t="s">
        <v>635</v>
      </c>
      <c r="RHQ37" s="29" t="s">
        <v>635</v>
      </c>
      <c r="RHR37" s="29" t="s">
        <v>635</v>
      </c>
      <c r="RHS37" s="29" t="s">
        <v>635</v>
      </c>
      <c r="RHT37" s="29" t="s">
        <v>635</v>
      </c>
      <c r="RHU37" s="29" t="s">
        <v>635</v>
      </c>
      <c r="RHV37" s="29" t="s">
        <v>635</v>
      </c>
      <c r="RHW37" s="29" t="s">
        <v>635</v>
      </c>
      <c r="RHX37" s="29" t="s">
        <v>635</v>
      </c>
      <c r="RHY37" s="29" t="s">
        <v>635</v>
      </c>
      <c r="RHZ37" s="29" t="s">
        <v>635</v>
      </c>
      <c r="RIA37" s="29" t="s">
        <v>635</v>
      </c>
      <c r="RIB37" s="29" t="s">
        <v>635</v>
      </c>
      <c r="RIC37" s="29" t="s">
        <v>635</v>
      </c>
      <c r="RID37" s="29" t="s">
        <v>635</v>
      </c>
      <c r="RIE37" s="29" t="s">
        <v>635</v>
      </c>
      <c r="RIF37" s="29" t="s">
        <v>635</v>
      </c>
      <c r="RIG37" s="29" t="s">
        <v>635</v>
      </c>
      <c r="RIH37" s="29" t="s">
        <v>635</v>
      </c>
      <c r="RII37" s="29" t="s">
        <v>635</v>
      </c>
      <c r="RIJ37" s="29" t="s">
        <v>635</v>
      </c>
      <c r="RIK37" s="29" t="s">
        <v>635</v>
      </c>
      <c r="RIL37" s="29" t="s">
        <v>635</v>
      </c>
      <c r="RIM37" s="29" t="s">
        <v>635</v>
      </c>
      <c r="RIN37" s="29" t="s">
        <v>635</v>
      </c>
      <c r="RIO37" s="29" t="s">
        <v>635</v>
      </c>
      <c r="RIP37" s="29" t="s">
        <v>635</v>
      </c>
      <c r="RIQ37" s="29" t="s">
        <v>635</v>
      </c>
      <c r="RIR37" s="29" t="s">
        <v>635</v>
      </c>
      <c r="RIS37" s="29" t="s">
        <v>635</v>
      </c>
      <c r="RIT37" s="29" t="s">
        <v>635</v>
      </c>
      <c r="RIU37" s="29" t="s">
        <v>635</v>
      </c>
      <c r="RIV37" s="29" t="s">
        <v>635</v>
      </c>
      <c r="RIW37" s="29" t="s">
        <v>635</v>
      </c>
      <c r="RIX37" s="29" t="s">
        <v>635</v>
      </c>
      <c r="RIY37" s="29" t="s">
        <v>635</v>
      </c>
      <c r="RIZ37" s="29" t="s">
        <v>635</v>
      </c>
      <c r="RJA37" s="29" t="s">
        <v>635</v>
      </c>
      <c r="RJB37" s="29" t="s">
        <v>635</v>
      </c>
      <c r="RJC37" s="29" t="s">
        <v>635</v>
      </c>
      <c r="RJD37" s="29" t="s">
        <v>635</v>
      </c>
      <c r="RJE37" s="29" t="s">
        <v>635</v>
      </c>
      <c r="RJF37" s="29" t="s">
        <v>635</v>
      </c>
      <c r="RJG37" s="29" t="s">
        <v>635</v>
      </c>
      <c r="RJH37" s="29" t="s">
        <v>635</v>
      </c>
      <c r="RJI37" s="29" t="s">
        <v>635</v>
      </c>
      <c r="RJJ37" s="29" t="s">
        <v>635</v>
      </c>
      <c r="RJK37" s="29" t="s">
        <v>635</v>
      </c>
      <c r="RJL37" s="29" t="s">
        <v>635</v>
      </c>
      <c r="RJM37" s="29" t="s">
        <v>635</v>
      </c>
      <c r="RJN37" s="29" t="s">
        <v>635</v>
      </c>
      <c r="RJO37" s="29" t="s">
        <v>635</v>
      </c>
      <c r="RJP37" s="29" t="s">
        <v>635</v>
      </c>
      <c r="RJQ37" s="29" t="s">
        <v>635</v>
      </c>
      <c r="RJR37" s="29" t="s">
        <v>635</v>
      </c>
      <c r="RJS37" s="29" t="s">
        <v>635</v>
      </c>
      <c r="RJT37" s="29" t="s">
        <v>635</v>
      </c>
      <c r="RJU37" s="29" t="s">
        <v>635</v>
      </c>
      <c r="RJV37" s="29" t="s">
        <v>635</v>
      </c>
      <c r="RJW37" s="29" t="s">
        <v>635</v>
      </c>
      <c r="RJX37" s="29" t="s">
        <v>635</v>
      </c>
      <c r="RJY37" s="29" t="s">
        <v>635</v>
      </c>
      <c r="RJZ37" s="29" t="s">
        <v>635</v>
      </c>
      <c r="RKA37" s="29" t="s">
        <v>635</v>
      </c>
      <c r="RKB37" s="29" t="s">
        <v>635</v>
      </c>
      <c r="RKC37" s="29" t="s">
        <v>635</v>
      </c>
      <c r="RKD37" s="29" t="s">
        <v>635</v>
      </c>
      <c r="RKE37" s="29" t="s">
        <v>635</v>
      </c>
      <c r="RKF37" s="29" t="s">
        <v>635</v>
      </c>
      <c r="RKG37" s="29" t="s">
        <v>635</v>
      </c>
      <c r="RKH37" s="29" t="s">
        <v>635</v>
      </c>
      <c r="RKI37" s="29" t="s">
        <v>635</v>
      </c>
      <c r="RKJ37" s="29" t="s">
        <v>635</v>
      </c>
      <c r="RKK37" s="29" t="s">
        <v>635</v>
      </c>
      <c r="RKL37" s="29" t="s">
        <v>635</v>
      </c>
      <c r="RKM37" s="29" t="s">
        <v>635</v>
      </c>
      <c r="RKN37" s="29" t="s">
        <v>635</v>
      </c>
      <c r="RKO37" s="29" t="s">
        <v>635</v>
      </c>
      <c r="RKP37" s="29" t="s">
        <v>635</v>
      </c>
      <c r="RKQ37" s="29" t="s">
        <v>635</v>
      </c>
      <c r="RKR37" s="29" t="s">
        <v>635</v>
      </c>
      <c r="RKS37" s="29" t="s">
        <v>635</v>
      </c>
      <c r="RKT37" s="29" t="s">
        <v>635</v>
      </c>
      <c r="RKU37" s="29" t="s">
        <v>635</v>
      </c>
      <c r="RKV37" s="29" t="s">
        <v>635</v>
      </c>
      <c r="RKW37" s="29" t="s">
        <v>635</v>
      </c>
      <c r="RKX37" s="29" t="s">
        <v>635</v>
      </c>
      <c r="RKY37" s="29" t="s">
        <v>635</v>
      </c>
      <c r="RKZ37" s="29" t="s">
        <v>635</v>
      </c>
      <c r="RLA37" s="29" t="s">
        <v>635</v>
      </c>
      <c r="RLB37" s="29" t="s">
        <v>635</v>
      </c>
      <c r="RLC37" s="29" t="s">
        <v>635</v>
      </c>
      <c r="RLD37" s="29" t="s">
        <v>635</v>
      </c>
      <c r="RLE37" s="29" t="s">
        <v>635</v>
      </c>
      <c r="RLF37" s="29" t="s">
        <v>635</v>
      </c>
      <c r="RLG37" s="29" t="s">
        <v>635</v>
      </c>
      <c r="RLH37" s="29" t="s">
        <v>635</v>
      </c>
      <c r="RLI37" s="29" t="s">
        <v>635</v>
      </c>
      <c r="RLJ37" s="29" t="s">
        <v>635</v>
      </c>
      <c r="RLK37" s="29" t="s">
        <v>635</v>
      </c>
      <c r="RLL37" s="29" t="s">
        <v>635</v>
      </c>
      <c r="RLM37" s="29" t="s">
        <v>635</v>
      </c>
      <c r="RLN37" s="29" t="s">
        <v>635</v>
      </c>
      <c r="RLO37" s="29" t="s">
        <v>635</v>
      </c>
      <c r="RLP37" s="29" t="s">
        <v>635</v>
      </c>
      <c r="RLQ37" s="29" t="s">
        <v>635</v>
      </c>
      <c r="RLR37" s="29" t="s">
        <v>635</v>
      </c>
      <c r="RLS37" s="29" t="s">
        <v>635</v>
      </c>
      <c r="RLT37" s="29" t="s">
        <v>635</v>
      </c>
      <c r="RLU37" s="29" t="s">
        <v>635</v>
      </c>
      <c r="RLV37" s="29" t="s">
        <v>635</v>
      </c>
      <c r="RLW37" s="29" t="s">
        <v>635</v>
      </c>
      <c r="RLX37" s="29" t="s">
        <v>635</v>
      </c>
      <c r="RLY37" s="29" t="s">
        <v>635</v>
      </c>
      <c r="RLZ37" s="29" t="s">
        <v>635</v>
      </c>
      <c r="RMA37" s="29" t="s">
        <v>635</v>
      </c>
      <c r="RMB37" s="29" t="s">
        <v>635</v>
      </c>
      <c r="RMC37" s="29" t="s">
        <v>635</v>
      </c>
      <c r="RMD37" s="29" t="s">
        <v>635</v>
      </c>
      <c r="RME37" s="29" t="s">
        <v>635</v>
      </c>
      <c r="RMF37" s="29" t="s">
        <v>635</v>
      </c>
      <c r="RMG37" s="29" t="s">
        <v>635</v>
      </c>
      <c r="RMH37" s="29" t="s">
        <v>635</v>
      </c>
      <c r="RMI37" s="29" t="s">
        <v>635</v>
      </c>
      <c r="RMJ37" s="29" t="s">
        <v>635</v>
      </c>
      <c r="RMK37" s="29" t="s">
        <v>635</v>
      </c>
      <c r="RML37" s="29" t="s">
        <v>635</v>
      </c>
      <c r="RMM37" s="29" t="s">
        <v>635</v>
      </c>
      <c r="RMN37" s="29" t="s">
        <v>635</v>
      </c>
      <c r="RMO37" s="29" t="s">
        <v>635</v>
      </c>
      <c r="RMP37" s="29" t="s">
        <v>635</v>
      </c>
      <c r="RMQ37" s="29" t="s">
        <v>635</v>
      </c>
      <c r="RMR37" s="29" t="s">
        <v>635</v>
      </c>
      <c r="RMS37" s="29" t="s">
        <v>635</v>
      </c>
      <c r="RMT37" s="29" t="s">
        <v>635</v>
      </c>
      <c r="RMU37" s="29" t="s">
        <v>635</v>
      </c>
      <c r="RMV37" s="29" t="s">
        <v>635</v>
      </c>
      <c r="RMW37" s="29" t="s">
        <v>635</v>
      </c>
      <c r="RMX37" s="29" t="s">
        <v>635</v>
      </c>
      <c r="RMY37" s="29" t="s">
        <v>635</v>
      </c>
      <c r="RMZ37" s="29" t="s">
        <v>635</v>
      </c>
      <c r="RNA37" s="29" t="s">
        <v>635</v>
      </c>
      <c r="RNB37" s="29" t="s">
        <v>635</v>
      </c>
      <c r="RNC37" s="29" t="s">
        <v>635</v>
      </c>
      <c r="RND37" s="29" t="s">
        <v>635</v>
      </c>
      <c r="RNE37" s="29" t="s">
        <v>635</v>
      </c>
      <c r="RNF37" s="29" t="s">
        <v>635</v>
      </c>
      <c r="RNG37" s="29" t="s">
        <v>635</v>
      </c>
      <c r="RNH37" s="29" t="s">
        <v>635</v>
      </c>
      <c r="RNI37" s="29" t="s">
        <v>635</v>
      </c>
      <c r="RNJ37" s="29" t="s">
        <v>635</v>
      </c>
      <c r="RNK37" s="29" t="s">
        <v>635</v>
      </c>
      <c r="RNL37" s="29" t="s">
        <v>635</v>
      </c>
      <c r="RNM37" s="29" t="s">
        <v>635</v>
      </c>
      <c r="RNN37" s="29" t="s">
        <v>635</v>
      </c>
      <c r="RNO37" s="29" t="s">
        <v>635</v>
      </c>
      <c r="RNP37" s="29" t="s">
        <v>635</v>
      </c>
      <c r="RNQ37" s="29" t="s">
        <v>635</v>
      </c>
      <c r="RNR37" s="29" t="s">
        <v>635</v>
      </c>
      <c r="RNS37" s="29" t="s">
        <v>635</v>
      </c>
      <c r="RNT37" s="29" t="s">
        <v>635</v>
      </c>
      <c r="RNU37" s="29" t="s">
        <v>635</v>
      </c>
      <c r="RNV37" s="29" t="s">
        <v>635</v>
      </c>
      <c r="RNW37" s="29" t="s">
        <v>635</v>
      </c>
      <c r="RNX37" s="29" t="s">
        <v>635</v>
      </c>
      <c r="RNY37" s="29" t="s">
        <v>635</v>
      </c>
      <c r="RNZ37" s="29" t="s">
        <v>635</v>
      </c>
      <c r="ROA37" s="29" t="s">
        <v>635</v>
      </c>
      <c r="ROB37" s="29" t="s">
        <v>635</v>
      </c>
      <c r="ROC37" s="29" t="s">
        <v>635</v>
      </c>
      <c r="ROD37" s="29" t="s">
        <v>635</v>
      </c>
      <c r="ROE37" s="29" t="s">
        <v>635</v>
      </c>
      <c r="ROF37" s="29" t="s">
        <v>635</v>
      </c>
      <c r="ROG37" s="29" t="s">
        <v>635</v>
      </c>
      <c r="ROH37" s="29" t="s">
        <v>635</v>
      </c>
      <c r="ROI37" s="29" t="s">
        <v>635</v>
      </c>
      <c r="ROJ37" s="29" t="s">
        <v>635</v>
      </c>
      <c r="ROK37" s="29" t="s">
        <v>635</v>
      </c>
      <c r="ROL37" s="29" t="s">
        <v>635</v>
      </c>
      <c r="ROM37" s="29" t="s">
        <v>635</v>
      </c>
      <c r="RON37" s="29" t="s">
        <v>635</v>
      </c>
      <c r="ROO37" s="29" t="s">
        <v>635</v>
      </c>
      <c r="ROP37" s="29" t="s">
        <v>635</v>
      </c>
      <c r="ROQ37" s="29" t="s">
        <v>635</v>
      </c>
      <c r="ROR37" s="29" t="s">
        <v>635</v>
      </c>
      <c r="ROS37" s="29" t="s">
        <v>635</v>
      </c>
      <c r="ROT37" s="29" t="s">
        <v>635</v>
      </c>
      <c r="ROU37" s="29" t="s">
        <v>635</v>
      </c>
      <c r="ROV37" s="29" t="s">
        <v>635</v>
      </c>
      <c r="ROW37" s="29" t="s">
        <v>635</v>
      </c>
      <c r="ROX37" s="29" t="s">
        <v>635</v>
      </c>
      <c r="ROY37" s="29" t="s">
        <v>635</v>
      </c>
      <c r="ROZ37" s="29" t="s">
        <v>635</v>
      </c>
      <c r="RPA37" s="29" t="s">
        <v>635</v>
      </c>
      <c r="RPB37" s="29" t="s">
        <v>635</v>
      </c>
      <c r="RPC37" s="29" t="s">
        <v>635</v>
      </c>
      <c r="RPD37" s="29" t="s">
        <v>635</v>
      </c>
      <c r="RPE37" s="29" t="s">
        <v>635</v>
      </c>
      <c r="RPF37" s="29" t="s">
        <v>635</v>
      </c>
      <c r="RPG37" s="29" t="s">
        <v>635</v>
      </c>
      <c r="RPH37" s="29" t="s">
        <v>635</v>
      </c>
      <c r="RPI37" s="29" t="s">
        <v>635</v>
      </c>
      <c r="RPJ37" s="29" t="s">
        <v>635</v>
      </c>
      <c r="RPK37" s="29" t="s">
        <v>635</v>
      </c>
      <c r="RPL37" s="29" t="s">
        <v>635</v>
      </c>
      <c r="RPM37" s="29" t="s">
        <v>635</v>
      </c>
      <c r="RPN37" s="29" t="s">
        <v>635</v>
      </c>
      <c r="RPO37" s="29" t="s">
        <v>635</v>
      </c>
      <c r="RPP37" s="29" t="s">
        <v>635</v>
      </c>
      <c r="RPQ37" s="29" t="s">
        <v>635</v>
      </c>
      <c r="RPR37" s="29" t="s">
        <v>635</v>
      </c>
      <c r="RPS37" s="29" t="s">
        <v>635</v>
      </c>
      <c r="RPT37" s="29" t="s">
        <v>635</v>
      </c>
      <c r="RPU37" s="29" t="s">
        <v>635</v>
      </c>
      <c r="RPV37" s="29" t="s">
        <v>635</v>
      </c>
      <c r="RPW37" s="29" t="s">
        <v>635</v>
      </c>
      <c r="RPX37" s="29" t="s">
        <v>635</v>
      </c>
      <c r="RPY37" s="29" t="s">
        <v>635</v>
      </c>
      <c r="RPZ37" s="29" t="s">
        <v>635</v>
      </c>
      <c r="RQA37" s="29" t="s">
        <v>635</v>
      </c>
      <c r="RQB37" s="29" t="s">
        <v>635</v>
      </c>
      <c r="RQC37" s="29" t="s">
        <v>635</v>
      </c>
      <c r="RQD37" s="29" t="s">
        <v>635</v>
      </c>
      <c r="RQE37" s="29" t="s">
        <v>635</v>
      </c>
      <c r="RQF37" s="29" t="s">
        <v>635</v>
      </c>
      <c r="RQG37" s="29" t="s">
        <v>635</v>
      </c>
      <c r="RQH37" s="29" t="s">
        <v>635</v>
      </c>
      <c r="RQI37" s="29" t="s">
        <v>635</v>
      </c>
      <c r="RQJ37" s="29" t="s">
        <v>635</v>
      </c>
      <c r="RQK37" s="29" t="s">
        <v>635</v>
      </c>
      <c r="RQL37" s="29" t="s">
        <v>635</v>
      </c>
      <c r="RQM37" s="29" t="s">
        <v>635</v>
      </c>
      <c r="RQN37" s="29" t="s">
        <v>635</v>
      </c>
      <c r="RQO37" s="29" t="s">
        <v>635</v>
      </c>
      <c r="RQP37" s="29" t="s">
        <v>635</v>
      </c>
      <c r="RQQ37" s="29" t="s">
        <v>635</v>
      </c>
      <c r="RQR37" s="29" t="s">
        <v>635</v>
      </c>
      <c r="RQS37" s="29" t="s">
        <v>635</v>
      </c>
      <c r="RQT37" s="29" t="s">
        <v>635</v>
      </c>
      <c r="RQU37" s="29" t="s">
        <v>635</v>
      </c>
      <c r="RQV37" s="29" t="s">
        <v>635</v>
      </c>
      <c r="RQW37" s="29" t="s">
        <v>635</v>
      </c>
      <c r="RQX37" s="29" t="s">
        <v>635</v>
      </c>
      <c r="RQY37" s="29" t="s">
        <v>635</v>
      </c>
      <c r="RQZ37" s="29" t="s">
        <v>635</v>
      </c>
      <c r="RRA37" s="29" t="s">
        <v>635</v>
      </c>
      <c r="RRB37" s="29" t="s">
        <v>635</v>
      </c>
      <c r="RRC37" s="29" t="s">
        <v>635</v>
      </c>
      <c r="RRD37" s="29" t="s">
        <v>635</v>
      </c>
      <c r="RRE37" s="29" t="s">
        <v>635</v>
      </c>
      <c r="RRF37" s="29" t="s">
        <v>635</v>
      </c>
      <c r="RRG37" s="29" t="s">
        <v>635</v>
      </c>
      <c r="RRH37" s="29" t="s">
        <v>635</v>
      </c>
      <c r="RRI37" s="29" t="s">
        <v>635</v>
      </c>
      <c r="RRJ37" s="29" t="s">
        <v>635</v>
      </c>
      <c r="RRK37" s="29" t="s">
        <v>635</v>
      </c>
      <c r="RRL37" s="29" t="s">
        <v>635</v>
      </c>
      <c r="RRM37" s="29" t="s">
        <v>635</v>
      </c>
      <c r="RRN37" s="29" t="s">
        <v>635</v>
      </c>
      <c r="RRO37" s="29" t="s">
        <v>635</v>
      </c>
      <c r="RRP37" s="29" t="s">
        <v>635</v>
      </c>
      <c r="RRQ37" s="29" t="s">
        <v>635</v>
      </c>
      <c r="RRR37" s="29" t="s">
        <v>635</v>
      </c>
      <c r="RRS37" s="29" t="s">
        <v>635</v>
      </c>
      <c r="RRT37" s="29" t="s">
        <v>635</v>
      </c>
      <c r="RRU37" s="29" t="s">
        <v>635</v>
      </c>
      <c r="RRV37" s="29" t="s">
        <v>635</v>
      </c>
      <c r="RRW37" s="29" t="s">
        <v>635</v>
      </c>
      <c r="RRX37" s="29" t="s">
        <v>635</v>
      </c>
      <c r="RRY37" s="29" t="s">
        <v>635</v>
      </c>
      <c r="RRZ37" s="29" t="s">
        <v>635</v>
      </c>
      <c r="RSA37" s="29" t="s">
        <v>635</v>
      </c>
      <c r="RSB37" s="29" t="s">
        <v>635</v>
      </c>
      <c r="RSC37" s="29" t="s">
        <v>635</v>
      </c>
      <c r="RSD37" s="29" t="s">
        <v>635</v>
      </c>
      <c r="RSE37" s="29" t="s">
        <v>635</v>
      </c>
      <c r="RSF37" s="29" t="s">
        <v>635</v>
      </c>
      <c r="RSG37" s="29" t="s">
        <v>635</v>
      </c>
      <c r="RSH37" s="29" t="s">
        <v>635</v>
      </c>
      <c r="RSI37" s="29" t="s">
        <v>635</v>
      </c>
      <c r="RSJ37" s="29" t="s">
        <v>635</v>
      </c>
      <c r="RSK37" s="29" t="s">
        <v>635</v>
      </c>
      <c r="RSL37" s="29" t="s">
        <v>635</v>
      </c>
      <c r="RSM37" s="29" t="s">
        <v>635</v>
      </c>
      <c r="RSN37" s="29" t="s">
        <v>635</v>
      </c>
      <c r="RSO37" s="29" t="s">
        <v>635</v>
      </c>
      <c r="RSP37" s="29" t="s">
        <v>635</v>
      </c>
      <c r="RSQ37" s="29" t="s">
        <v>635</v>
      </c>
      <c r="RSR37" s="29" t="s">
        <v>635</v>
      </c>
      <c r="RSS37" s="29" t="s">
        <v>635</v>
      </c>
      <c r="RST37" s="29" t="s">
        <v>635</v>
      </c>
      <c r="RSU37" s="29" t="s">
        <v>635</v>
      </c>
      <c r="RSV37" s="29" t="s">
        <v>635</v>
      </c>
      <c r="RSW37" s="29" t="s">
        <v>635</v>
      </c>
      <c r="RSX37" s="29" t="s">
        <v>635</v>
      </c>
      <c r="RSY37" s="29" t="s">
        <v>635</v>
      </c>
      <c r="RSZ37" s="29" t="s">
        <v>635</v>
      </c>
      <c r="RTA37" s="29" t="s">
        <v>635</v>
      </c>
      <c r="RTB37" s="29" t="s">
        <v>635</v>
      </c>
      <c r="RTC37" s="29" t="s">
        <v>635</v>
      </c>
      <c r="RTD37" s="29" t="s">
        <v>635</v>
      </c>
      <c r="RTE37" s="29" t="s">
        <v>635</v>
      </c>
      <c r="RTF37" s="29" t="s">
        <v>635</v>
      </c>
      <c r="RTG37" s="29" t="s">
        <v>635</v>
      </c>
      <c r="RTH37" s="29" t="s">
        <v>635</v>
      </c>
      <c r="RTI37" s="29" t="s">
        <v>635</v>
      </c>
      <c r="RTJ37" s="29" t="s">
        <v>635</v>
      </c>
      <c r="RTK37" s="29" t="s">
        <v>635</v>
      </c>
      <c r="RTL37" s="29" t="s">
        <v>635</v>
      </c>
      <c r="RTM37" s="29" t="s">
        <v>635</v>
      </c>
      <c r="RTN37" s="29" t="s">
        <v>635</v>
      </c>
      <c r="RTO37" s="29" t="s">
        <v>635</v>
      </c>
      <c r="RTP37" s="29" t="s">
        <v>635</v>
      </c>
      <c r="RTQ37" s="29" t="s">
        <v>635</v>
      </c>
      <c r="RTR37" s="29" t="s">
        <v>635</v>
      </c>
      <c r="RTS37" s="29" t="s">
        <v>635</v>
      </c>
      <c r="RTT37" s="29" t="s">
        <v>635</v>
      </c>
      <c r="RTU37" s="29" t="s">
        <v>635</v>
      </c>
      <c r="RTV37" s="29" t="s">
        <v>635</v>
      </c>
      <c r="RTW37" s="29" t="s">
        <v>635</v>
      </c>
      <c r="RTX37" s="29" t="s">
        <v>635</v>
      </c>
      <c r="RTY37" s="29" t="s">
        <v>635</v>
      </c>
      <c r="RTZ37" s="29" t="s">
        <v>635</v>
      </c>
      <c r="RUA37" s="29" t="s">
        <v>635</v>
      </c>
      <c r="RUB37" s="29" t="s">
        <v>635</v>
      </c>
      <c r="RUC37" s="29" t="s">
        <v>635</v>
      </c>
      <c r="RUD37" s="29" t="s">
        <v>635</v>
      </c>
      <c r="RUE37" s="29" t="s">
        <v>635</v>
      </c>
      <c r="RUF37" s="29" t="s">
        <v>635</v>
      </c>
      <c r="RUG37" s="29" t="s">
        <v>635</v>
      </c>
      <c r="RUH37" s="29" t="s">
        <v>635</v>
      </c>
      <c r="RUI37" s="29" t="s">
        <v>635</v>
      </c>
      <c r="RUJ37" s="29" t="s">
        <v>635</v>
      </c>
      <c r="RUK37" s="29" t="s">
        <v>635</v>
      </c>
      <c r="RUL37" s="29" t="s">
        <v>635</v>
      </c>
      <c r="RUM37" s="29" t="s">
        <v>635</v>
      </c>
      <c r="RUN37" s="29" t="s">
        <v>635</v>
      </c>
      <c r="RUO37" s="29" t="s">
        <v>635</v>
      </c>
      <c r="RUP37" s="29" t="s">
        <v>635</v>
      </c>
      <c r="RUQ37" s="29" t="s">
        <v>635</v>
      </c>
      <c r="RUR37" s="29" t="s">
        <v>635</v>
      </c>
      <c r="RUS37" s="29" t="s">
        <v>635</v>
      </c>
      <c r="RUT37" s="29" t="s">
        <v>635</v>
      </c>
      <c r="RUU37" s="29" t="s">
        <v>635</v>
      </c>
      <c r="RUV37" s="29" t="s">
        <v>635</v>
      </c>
      <c r="RUW37" s="29" t="s">
        <v>635</v>
      </c>
      <c r="RUX37" s="29" t="s">
        <v>635</v>
      </c>
      <c r="RUY37" s="29" t="s">
        <v>635</v>
      </c>
      <c r="RUZ37" s="29" t="s">
        <v>635</v>
      </c>
      <c r="RVA37" s="29" t="s">
        <v>635</v>
      </c>
      <c r="RVB37" s="29" t="s">
        <v>635</v>
      </c>
      <c r="RVC37" s="29" t="s">
        <v>635</v>
      </c>
      <c r="RVD37" s="29" t="s">
        <v>635</v>
      </c>
      <c r="RVE37" s="29" t="s">
        <v>635</v>
      </c>
      <c r="RVF37" s="29" t="s">
        <v>635</v>
      </c>
      <c r="RVG37" s="29" t="s">
        <v>635</v>
      </c>
      <c r="RVH37" s="29" t="s">
        <v>635</v>
      </c>
      <c r="RVI37" s="29" t="s">
        <v>635</v>
      </c>
      <c r="RVJ37" s="29" t="s">
        <v>635</v>
      </c>
      <c r="RVK37" s="29" t="s">
        <v>635</v>
      </c>
      <c r="RVL37" s="29" t="s">
        <v>635</v>
      </c>
      <c r="RVM37" s="29" t="s">
        <v>635</v>
      </c>
      <c r="RVN37" s="29" t="s">
        <v>635</v>
      </c>
      <c r="RVO37" s="29" t="s">
        <v>635</v>
      </c>
      <c r="RVP37" s="29" t="s">
        <v>635</v>
      </c>
      <c r="RVQ37" s="29" t="s">
        <v>635</v>
      </c>
      <c r="RVR37" s="29" t="s">
        <v>635</v>
      </c>
      <c r="RVS37" s="29" t="s">
        <v>635</v>
      </c>
      <c r="RVT37" s="29" t="s">
        <v>635</v>
      </c>
      <c r="RVU37" s="29" t="s">
        <v>635</v>
      </c>
      <c r="RVV37" s="29" t="s">
        <v>635</v>
      </c>
      <c r="RVW37" s="29" t="s">
        <v>635</v>
      </c>
      <c r="RVX37" s="29" t="s">
        <v>635</v>
      </c>
      <c r="RVY37" s="29" t="s">
        <v>635</v>
      </c>
      <c r="RVZ37" s="29" t="s">
        <v>635</v>
      </c>
      <c r="RWA37" s="29" t="s">
        <v>635</v>
      </c>
      <c r="RWB37" s="29" t="s">
        <v>635</v>
      </c>
      <c r="RWC37" s="29" t="s">
        <v>635</v>
      </c>
      <c r="RWD37" s="29" t="s">
        <v>635</v>
      </c>
      <c r="RWE37" s="29" t="s">
        <v>635</v>
      </c>
      <c r="RWF37" s="29" t="s">
        <v>635</v>
      </c>
      <c r="RWG37" s="29" t="s">
        <v>635</v>
      </c>
      <c r="RWH37" s="29" t="s">
        <v>635</v>
      </c>
      <c r="RWI37" s="29" t="s">
        <v>635</v>
      </c>
      <c r="RWJ37" s="29" t="s">
        <v>635</v>
      </c>
      <c r="RWK37" s="29" t="s">
        <v>635</v>
      </c>
      <c r="RWL37" s="29" t="s">
        <v>635</v>
      </c>
      <c r="RWM37" s="29" t="s">
        <v>635</v>
      </c>
      <c r="RWN37" s="29" t="s">
        <v>635</v>
      </c>
      <c r="RWO37" s="29" t="s">
        <v>635</v>
      </c>
      <c r="RWP37" s="29" t="s">
        <v>635</v>
      </c>
      <c r="RWQ37" s="29" t="s">
        <v>635</v>
      </c>
      <c r="RWR37" s="29" t="s">
        <v>635</v>
      </c>
      <c r="RWS37" s="29" t="s">
        <v>635</v>
      </c>
      <c r="RWT37" s="29" t="s">
        <v>635</v>
      </c>
      <c r="RWU37" s="29" t="s">
        <v>635</v>
      </c>
      <c r="RWV37" s="29" t="s">
        <v>635</v>
      </c>
      <c r="RWW37" s="29" t="s">
        <v>635</v>
      </c>
      <c r="RWX37" s="29" t="s">
        <v>635</v>
      </c>
      <c r="RWY37" s="29" t="s">
        <v>635</v>
      </c>
      <c r="RWZ37" s="29" t="s">
        <v>635</v>
      </c>
      <c r="RXA37" s="29" t="s">
        <v>635</v>
      </c>
      <c r="RXB37" s="29" t="s">
        <v>635</v>
      </c>
      <c r="RXC37" s="29" t="s">
        <v>635</v>
      </c>
      <c r="RXD37" s="29" t="s">
        <v>635</v>
      </c>
      <c r="RXE37" s="29" t="s">
        <v>635</v>
      </c>
      <c r="RXF37" s="29" t="s">
        <v>635</v>
      </c>
      <c r="RXG37" s="29" t="s">
        <v>635</v>
      </c>
      <c r="RXH37" s="29" t="s">
        <v>635</v>
      </c>
      <c r="RXI37" s="29" t="s">
        <v>635</v>
      </c>
      <c r="RXJ37" s="29" t="s">
        <v>635</v>
      </c>
      <c r="RXK37" s="29" t="s">
        <v>635</v>
      </c>
      <c r="RXL37" s="29" t="s">
        <v>635</v>
      </c>
      <c r="RXM37" s="29" t="s">
        <v>635</v>
      </c>
      <c r="RXN37" s="29" t="s">
        <v>635</v>
      </c>
      <c r="RXO37" s="29" t="s">
        <v>635</v>
      </c>
      <c r="RXP37" s="29" t="s">
        <v>635</v>
      </c>
      <c r="RXQ37" s="29" t="s">
        <v>635</v>
      </c>
      <c r="RXR37" s="29" t="s">
        <v>635</v>
      </c>
      <c r="RXS37" s="29" t="s">
        <v>635</v>
      </c>
      <c r="RXT37" s="29" t="s">
        <v>635</v>
      </c>
      <c r="RXU37" s="29" t="s">
        <v>635</v>
      </c>
      <c r="RXV37" s="29" t="s">
        <v>635</v>
      </c>
      <c r="RXW37" s="29" t="s">
        <v>635</v>
      </c>
      <c r="RXX37" s="29" t="s">
        <v>635</v>
      </c>
      <c r="RXY37" s="29" t="s">
        <v>635</v>
      </c>
      <c r="RXZ37" s="29" t="s">
        <v>635</v>
      </c>
      <c r="RYA37" s="29" t="s">
        <v>635</v>
      </c>
      <c r="RYB37" s="29" t="s">
        <v>635</v>
      </c>
      <c r="RYC37" s="29" t="s">
        <v>635</v>
      </c>
      <c r="RYD37" s="29" t="s">
        <v>635</v>
      </c>
      <c r="RYE37" s="29" t="s">
        <v>635</v>
      </c>
      <c r="RYF37" s="29" t="s">
        <v>635</v>
      </c>
      <c r="RYG37" s="29" t="s">
        <v>635</v>
      </c>
      <c r="RYH37" s="29" t="s">
        <v>635</v>
      </c>
      <c r="RYI37" s="29" t="s">
        <v>635</v>
      </c>
      <c r="RYJ37" s="29" t="s">
        <v>635</v>
      </c>
      <c r="RYK37" s="29" t="s">
        <v>635</v>
      </c>
      <c r="RYL37" s="29" t="s">
        <v>635</v>
      </c>
      <c r="RYM37" s="29" t="s">
        <v>635</v>
      </c>
      <c r="RYN37" s="29" t="s">
        <v>635</v>
      </c>
      <c r="RYO37" s="29" t="s">
        <v>635</v>
      </c>
      <c r="RYP37" s="29" t="s">
        <v>635</v>
      </c>
      <c r="RYQ37" s="29" t="s">
        <v>635</v>
      </c>
      <c r="RYR37" s="29" t="s">
        <v>635</v>
      </c>
      <c r="RYS37" s="29" t="s">
        <v>635</v>
      </c>
      <c r="RYT37" s="29" t="s">
        <v>635</v>
      </c>
      <c r="RYU37" s="29" t="s">
        <v>635</v>
      </c>
      <c r="RYV37" s="29" t="s">
        <v>635</v>
      </c>
      <c r="RYW37" s="29" t="s">
        <v>635</v>
      </c>
      <c r="RYX37" s="29" t="s">
        <v>635</v>
      </c>
      <c r="RYY37" s="29" t="s">
        <v>635</v>
      </c>
      <c r="RYZ37" s="29" t="s">
        <v>635</v>
      </c>
      <c r="RZA37" s="29" t="s">
        <v>635</v>
      </c>
      <c r="RZB37" s="29" t="s">
        <v>635</v>
      </c>
      <c r="RZC37" s="29" t="s">
        <v>635</v>
      </c>
      <c r="RZD37" s="29" t="s">
        <v>635</v>
      </c>
      <c r="RZE37" s="29" t="s">
        <v>635</v>
      </c>
      <c r="RZF37" s="29" t="s">
        <v>635</v>
      </c>
      <c r="RZG37" s="29" t="s">
        <v>635</v>
      </c>
      <c r="RZH37" s="29" t="s">
        <v>635</v>
      </c>
      <c r="RZI37" s="29" t="s">
        <v>635</v>
      </c>
      <c r="RZJ37" s="29" t="s">
        <v>635</v>
      </c>
      <c r="RZK37" s="29" t="s">
        <v>635</v>
      </c>
      <c r="RZL37" s="29" t="s">
        <v>635</v>
      </c>
      <c r="RZM37" s="29" t="s">
        <v>635</v>
      </c>
      <c r="RZN37" s="29" t="s">
        <v>635</v>
      </c>
      <c r="RZO37" s="29" t="s">
        <v>635</v>
      </c>
      <c r="RZP37" s="29" t="s">
        <v>635</v>
      </c>
      <c r="RZQ37" s="29" t="s">
        <v>635</v>
      </c>
      <c r="RZR37" s="29" t="s">
        <v>635</v>
      </c>
      <c r="RZS37" s="29" t="s">
        <v>635</v>
      </c>
      <c r="RZT37" s="29" t="s">
        <v>635</v>
      </c>
      <c r="RZU37" s="29" t="s">
        <v>635</v>
      </c>
      <c r="RZV37" s="29" t="s">
        <v>635</v>
      </c>
      <c r="RZW37" s="29" t="s">
        <v>635</v>
      </c>
      <c r="RZX37" s="29" t="s">
        <v>635</v>
      </c>
      <c r="RZY37" s="29" t="s">
        <v>635</v>
      </c>
      <c r="RZZ37" s="29" t="s">
        <v>635</v>
      </c>
      <c r="SAA37" s="29" t="s">
        <v>635</v>
      </c>
      <c r="SAB37" s="29" t="s">
        <v>635</v>
      </c>
      <c r="SAC37" s="29" t="s">
        <v>635</v>
      </c>
      <c r="SAD37" s="29" t="s">
        <v>635</v>
      </c>
      <c r="SAE37" s="29" t="s">
        <v>635</v>
      </c>
      <c r="SAF37" s="29" t="s">
        <v>635</v>
      </c>
      <c r="SAG37" s="29" t="s">
        <v>635</v>
      </c>
      <c r="SAH37" s="29" t="s">
        <v>635</v>
      </c>
      <c r="SAI37" s="29" t="s">
        <v>635</v>
      </c>
      <c r="SAJ37" s="29" t="s">
        <v>635</v>
      </c>
      <c r="SAK37" s="29" t="s">
        <v>635</v>
      </c>
      <c r="SAL37" s="29" t="s">
        <v>635</v>
      </c>
      <c r="SAM37" s="29" t="s">
        <v>635</v>
      </c>
      <c r="SAN37" s="29" t="s">
        <v>635</v>
      </c>
      <c r="SAO37" s="29" t="s">
        <v>635</v>
      </c>
      <c r="SAP37" s="29" t="s">
        <v>635</v>
      </c>
      <c r="SAQ37" s="29" t="s">
        <v>635</v>
      </c>
      <c r="SAR37" s="29" t="s">
        <v>635</v>
      </c>
      <c r="SAS37" s="29" t="s">
        <v>635</v>
      </c>
      <c r="SAT37" s="29" t="s">
        <v>635</v>
      </c>
      <c r="SAU37" s="29" t="s">
        <v>635</v>
      </c>
      <c r="SAV37" s="29" t="s">
        <v>635</v>
      </c>
      <c r="SAW37" s="29" t="s">
        <v>635</v>
      </c>
      <c r="SAX37" s="29" t="s">
        <v>635</v>
      </c>
      <c r="SAY37" s="29" t="s">
        <v>635</v>
      </c>
      <c r="SAZ37" s="29" t="s">
        <v>635</v>
      </c>
      <c r="SBA37" s="29" t="s">
        <v>635</v>
      </c>
      <c r="SBB37" s="29" t="s">
        <v>635</v>
      </c>
      <c r="SBC37" s="29" t="s">
        <v>635</v>
      </c>
      <c r="SBD37" s="29" t="s">
        <v>635</v>
      </c>
      <c r="SBE37" s="29" t="s">
        <v>635</v>
      </c>
      <c r="SBF37" s="29" t="s">
        <v>635</v>
      </c>
      <c r="SBG37" s="29" t="s">
        <v>635</v>
      </c>
      <c r="SBH37" s="29" t="s">
        <v>635</v>
      </c>
      <c r="SBI37" s="29" t="s">
        <v>635</v>
      </c>
      <c r="SBJ37" s="29" t="s">
        <v>635</v>
      </c>
      <c r="SBK37" s="29" t="s">
        <v>635</v>
      </c>
      <c r="SBL37" s="29" t="s">
        <v>635</v>
      </c>
      <c r="SBM37" s="29" t="s">
        <v>635</v>
      </c>
      <c r="SBN37" s="29" t="s">
        <v>635</v>
      </c>
      <c r="SBO37" s="29" t="s">
        <v>635</v>
      </c>
      <c r="SBP37" s="29" t="s">
        <v>635</v>
      </c>
      <c r="SBQ37" s="29" t="s">
        <v>635</v>
      </c>
      <c r="SBR37" s="29" t="s">
        <v>635</v>
      </c>
      <c r="SBS37" s="29" t="s">
        <v>635</v>
      </c>
      <c r="SBT37" s="29" t="s">
        <v>635</v>
      </c>
      <c r="SBU37" s="29" t="s">
        <v>635</v>
      </c>
      <c r="SBV37" s="29" t="s">
        <v>635</v>
      </c>
      <c r="SBW37" s="29" t="s">
        <v>635</v>
      </c>
      <c r="SBX37" s="29" t="s">
        <v>635</v>
      </c>
      <c r="SBY37" s="29" t="s">
        <v>635</v>
      </c>
      <c r="SBZ37" s="29" t="s">
        <v>635</v>
      </c>
      <c r="SCA37" s="29" t="s">
        <v>635</v>
      </c>
      <c r="SCB37" s="29" t="s">
        <v>635</v>
      </c>
      <c r="SCC37" s="29" t="s">
        <v>635</v>
      </c>
      <c r="SCD37" s="29" t="s">
        <v>635</v>
      </c>
      <c r="SCE37" s="29" t="s">
        <v>635</v>
      </c>
      <c r="SCF37" s="29" t="s">
        <v>635</v>
      </c>
      <c r="SCG37" s="29" t="s">
        <v>635</v>
      </c>
      <c r="SCH37" s="29" t="s">
        <v>635</v>
      </c>
      <c r="SCI37" s="29" t="s">
        <v>635</v>
      </c>
      <c r="SCJ37" s="29" t="s">
        <v>635</v>
      </c>
      <c r="SCK37" s="29" t="s">
        <v>635</v>
      </c>
      <c r="SCL37" s="29" t="s">
        <v>635</v>
      </c>
      <c r="SCM37" s="29" t="s">
        <v>635</v>
      </c>
      <c r="SCN37" s="29" t="s">
        <v>635</v>
      </c>
      <c r="SCO37" s="29" t="s">
        <v>635</v>
      </c>
      <c r="SCP37" s="29" t="s">
        <v>635</v>
      </c>
      <c r="SCQ37" s="29" t="s">
        <v>635</v>
      </c>
      <c r="SCR37" s="29" t="s">
        <v>635</v>
      </c>
      <c r="SCS37" s="29" t="s">
        <v>635</v>
      </c>
      <c r="SCT37" s="29" t="s">
        <v>635</v>
      </c>
      <c r="SCU37" s="29" t="s">
        <v>635</v>
      </c>
      <c r="SCV37" s="29" t="s">
        <v>635</v>
      </c>
      <c r="SCW37" s="29" t="s">
        <v>635</v>
      </c>
      <c r="SCX37" s="29" t="s">
        <v>635</v>
      </c>
      <c r="SCY37" s="29" t="s">
        <v>635</v>
      </c>
      <c r="SCZ37" s="29" t="s">
        <v>635</v>
      </c>
      <c r="SDA37" s="29" t="s">
        <v>635</v>
      </c>
      <c r="SDB37" s="29" t="s">
        <v>635</v>
      </c>
      <c r="SDC37" s="29" t="s">
        <v>635</v>
      </c>
      <c r="SDD37" s="29" t="s">
        <v>635</v>
      </c>
      <c r="SDE37" s="29" t="s">
        <v>635</v>
      </c>
      <c r="SDF37" s="29" t="s">
        <v>635</v>
      </c>
      <c r="SDG37" s="29" t="s">
        <v>635</v>
      </c>
      <c r="SDH37" s="29" t="s">
        <v>635</v>
      </c>
      <c r="SDI37" s="29" t="s">
        <v>635</v>
      </c>
      <c r="SDJ37" s="29" t="s">
        <v>635</v>
      </c>
      <c r="SDK37" s="29" t="s">
        <v>635</v>
      </c>
      <c r="SDL37" s="29" t="s">
        <v>635</v>
      </c>
      <c r="SDM37" s="29" t="s">
        <v>635</v>
      </c>
      <c r="SDN37" s="29" t="s">
        <v>635</v>
      </c>
      <c r="SDO37" s="29" t="s">
        <v>635</v>
      </c>
      <c r="SDP37" s="29" t="s">
        <v>635</v>
      </c>
      <c r="SDQ37" s="29" t="s">
        <v>635</v>
      </c>
      <c r="SDR37" s="29" t="s">
        <v>635</v>
      </c>
      <c r="SDS37" s="29" t="s">
        <v>635</v>
      </c>
      <c r="SDT37" s="29" t="s">
        <v>635</v>
      </c>
      <c r="SDU37" s="29" t="s">
        <v>635</v>
      </c>
      <c r="SDV37" s="29" t="s">
        <v>635</v>
      </c>
      <c r="SDW37" s="29" t="s">
        <v>635</v>
      </c>
      <c r="SDX37" s="29" t="s">
        <v>635</v>
      </c>
      <c r="SDY37" s="29" t="s">
        <v>635</v>
      </c>
      <c r="SDZ37" s="29" t="s">
        <v>635</v>
      </c>
      <c r="SEA37" s="29" t="s">
        <v>635</v>
      </c>
      <c r="SEB37" s="29" t="s">
        <v>635</v>
      </c>
      <c r="SEC37" s="29" t="s">
        <v>635</v>
      </c>
      <c r="SED37" s="29" t="s">
        <v>635</v>
      </c>
      <c r="SEE37" s="29" t="s">
        <v>635</v>
      </c>
      <c r="SEF37" s="29" t="s">
        <v>635</v>
      </c>
      <c r="SEG37" s="29" t="s">
        <v>635</v>
      </c>
      <c r="SEH37" s="29" t="s">
        <v>635</v>
      </c>
      <c r="SEI37" s="29" t="s">
        <v>635</v>
      </c>
      <c r="SEJ37" s="29" t="s">
        <v>635</v>
      </c>
      <c r="SEK37" s="29" t="s">
        <v>635</v>
      </c>
      <c r="SEL37" s="29" t="s">
        <v>635</v>
      </c>
      <c r="SEM37" s="29" t="s">
        <v>635</v>
      </c>
      <c r="SEN37" s="29" t="s">
        <v>635</v>
      </c>
      <c r="SEO37" s="29" t="s">
        <v>635</v>
      </c>
      <c r="SEP37" s="29" t="s">
        <v>635</v>
      </c>
      <c r="SEQ37" s="29" t="s">
        <v>635</v>
      </c>
      <c r="SER37" s="29" t="s">
        <v>635</v>
      </c>
      <c r="SES37" s="29" t="s">
        <v>635</v>
      </c>
      <c r="SET37" s="29" t="s">
        <v>635</v>
      </c>
      <c r="SEU37" s="29" t="s">
        <v>635</v>
      </c>
      <c r="SEV37" s="29" t="s">
        <v>635</v>
      </c>
      <c r="SEW37" s="29" t="s">
        <v>635</v>
      </c>
      <c r="SEX37" s="29" t="s">
        <v>635</v>
      </c>
      <c r="SEY37" s="29" t="s">
        <v>635</v>
      </c>
      <c r="SEZ37" s="29" t="s">
        <v>635</v>
      </c>
      <c r="SFA37" s="29" t="s">
        <v>635</v>
      </c>
      <c r="SFB37" s="29" t="s">
        <v>635</v>
      </c>
      <c r="SFC37" s="29" t="s">
        <v>635</v>
      </c>
      <c r="SFD37" s="29" t="s">
        <v>635</v>
      </c>
      <c r="SFE37" s="29" t="s">
        <v>635</v>
      </c>
      <c r="SFF37" s="29" t="s">
        <v>635</v>
      </c>
      <c r="SFG37" s="29" t="s">
        <v>635</v>
      </c>
      <c r="SFH37" s="29" t="s">
        <v>635</v>
      </c>
      <c r="SFI37" s="29" t="s">
        <v>635</v>
      </c>
      <c r="SFJ37" s="29" t="s">
        <v>635</v>
      </c>
      <c r="SFK37" s="29" t="s">
        <v>635</v>
      </c>
      <c r="SFL37" s="29" t="s">
        <v>635</v>
      </c>
      <c r="SFM37" s="29" t="s">
        <v>635</v>
      </c>
      <c r="SFN37" s="29" t="s">
        <v>635</v>
      </c>
      <c r="SFO37" s="29" t="s">
        <v>635</v>
      </c>
      <c r="SFP37" s="29" t="s">
        <v>635</v>
      </c>
      <c r="SFQ37" s="29" t="s">
        <v>635</v>
      </c>
      <c r="SFR37" s="29" t="s">
        <v>635</v>
      </c>
      <c r="SFS37" s="29" t="s">
        <v>635</v>
      </c>
      <c r="SFT37" s="29" t="s">
        <v>635</v>
      </c>
      <c r="SFU37" s="29" t="s">
        <v>635</v>
      </c>
      <c r="SFV37" s="29" t="s">
        <v>635</v>
      </c>
      <c r="SFW37" s="29" t="s">
        <v>635</v>
      </c>
      <c r="SFX37" s="29" t="s">
        <v>635</v>
      </c>
      <c r="SFY37" s="29" t="s">
        <v>635</v>
      </c>
      <c r="SFZ37" s="29" t="s">
        <v>635</v>
      </c>
      <c r="SGA37" s="29" t="s">
        <v>635</v>
      </c>
      <c r="SGB37" s="29" t="s">
        <v>635</v>
      </c>
      <c r="SGC37" s="29" t="s">
        <v>635</v>
      </c>
      <c r="SGD37" s="29" t="s">
        <v>635</v>
      </c>
      <c r="SGE37" s="29" t="s">
        <v>635</v>
      </c>
      <c r="SGF37" s="29" t="s">
        <v>635</v>
      </c>
      <c r="SGG37" s="29" t="s">
        <v>635</v>
      </c>
      <c r="SGH37" s="29" t="s">
        <v>635</v>
      </c>
      <c r="SGI37" s="29" t="s">
        <v>635</v>
      </c>
      <c r="SGJ37" s="29" t="s">
        <v>635</v>
      </c>
      <c r="SGK37" s="29" t="s">
        <v>635</v>
      </c>
      <c r="SGL37" s="29" t="s">
        <v>635</v>
      </c>
      <c r="SGM37" s="29" t="s">
        <v>635</v>
      </c>
      <c r="SGN37" s="29" t="s">
        <v>635</v>
      </c>
      <c r="SGO37" s="29" t="s">
        <v>635</v>
      </c>
      <c r="SGP37" s="29" t="s">
        <v>635</v>
      </c>
      <c r="SGQ37" s="29" t="s">
        <v>635</v>
      </c>
      <c r="SGR37" s="29" t="s">
        <v>635</v>
      </c>
      <c r="SGS37" s="29" t="s">
        <v>635</v>
      </c>
      <c r="SGT37" s="29" t="s">
        <v>635</v>
      </c>
      <c r="SGU37" s="29" t="s">
        <v>635</v>
      </c>
      <c r="SGV37" s="29" t="s">
        <v>635</v>
      </c>
      <c r="SGW37" s="29" t="s">
        <v>635</v>
      </c>
      <c r="SGX37" s="29" t="s">
        <v>635</v>
      </c>
      <c r="SGY37" s="29" t="s">
        <v>635</v>
      </c>
      <c r="SGZ37" s="29" t="s">
        <v>635</v>
      </c>
      <c r="SHA37" s="29" t="s">
        <v>635</v>
      </c>
      <c r="SHB37" s="29" t="s">
        <v>635</v>
      </c>
      <c r="SHC37" s="29" t="s">
        <v>635</v>
      </c>
      <c r="SHD37" s="29" t="s">
        <v>635</v>
      </c>
      <c r="SHE37" s="29" t="s">
        <v>635</v>
      </c>
      <c r="SHF37" s="29" t="s">
        <v>635</v>
      </c>
      <c r="SHG37" s="29" t="s">
        <v>635</v>
      </c>
      <c r="SHH37" s="29" t="s">
        <v>635</v>
      </c>
      <c r="SHI37" s="29" t="s">
        <v>635</v>
      </c>
      <c r="SHJ37" s="29" t="s">
        <v>635</v>
      </c>
      <c r="SHK37" s="29" t="s">
        <v>635</v>
      </c>
      <c r="SHL37" s="29" t="s">
        <v>635</v>
      </c>
      <c r="SHM37" s="29" t="s">
        <v>635</v>
      </c>
      <c r="SHN37" s="29" t="s">
        <v>635</v>
      </c>
      <c r="SHO37" s="29" t="s">
        <v>635</v>
      </c>
      <c r="SHP37" s="29" t="s">
        <v>635</v>
      </c>
      <c r="SHQ37" s="29" t="s">
        <v>635</v>
      </c>
      <c r="SHR37" s="29" t="s">
        <v>635</v>
      </c>
      <c r="SHS37" s="29" t="s">
        <v>635</v>
      </c>
      <c r="SHT37" s="29" t="s">
        <v>635</v>
      </c>
      <c r="SHU37" s="29" t="s">
        <v>635</v>
      </c>
      <c r="SHV37" s="29" t="s">
        <v>635</v>
      </c>
      <c r="SHW37" s="29" t="s">
        <v>635</v>
      </c>
      <c r="SHX37" s="29" t="s">
        <v>635</v>
      </c>
      <c r="SHY37" s="29" t="s">
        <v>635</v>
      </c>
      <c r="SHZ37" s="29" t="s">
        <v>635</v>
      </c>
      <c r="SIA37" s="29" t="s">
        <v>635</v>
      </c>
      <c r="SIB37" s="29" t="s">
        <v>635</v>
      </c>
      <c r="SIC37" s="29" t="s">
        <v>635</v>
      </c>
      <c r="SID37" s="29" t="s">
        <v>635</v>
      </c>
      <c r="SIE37" s="29" t="s">
        <v>635</v>
      </c>
      <c r="SIF37" s="29" t="s">
        <v>635</v>
      </c>
      <c r="SIG37" s="29" t="s">
        <v>635</v>
      </c>
      <c r="SIH37" s="29" t="s">
        <v>635</v>
      </c>
      <c r="SII37" s="29" t="s">
        <v>635</v>
      </c>
      <c r="SIJ37" s="29" t="s">
        <v>635</v>
      </c>
      <c r="SIK37" s="29" t="s">
        <v>635</v>
      </c>
      <c r="SIL37" s="29" t="s">
        <v>635</v>
      </c>
      <c r="SIM37" s="29" t="s">
        <v>635</v>
      </c>
      <c r="SIN37" s="29" t="s">
        <v>635</v>
      </c>
      <c r="SIO37" s="29" t="s">
        <v>635</v>
      </c>
      <c r="SIP37" s="29" t="s">
        <v>635</v>
      </c>
      <c r="SIQ37" s="29" t="s">
        <v>635</v>
      </c>
      <c r="SIR37" s="29" t="s">
        <v>635</v>
      </c>
      <c r="SIS37" s="29" t="s">
        <v>635</v>
      </c>
      <c r="SIT37" s="29" t="s">
        <v>635</v>
      </c>
      <c r="SIU37" s="29" t="s">
        <v>635</v>
      </c>
      <c r="SIV37" s="29" t="s">
        <v>635</v>
      </c>
      <c r="SIW37" s="29" t="s">
        <v>635</v>
      </c>
      <c r="SIX37" s="29" t="s">
        <v>635</v>
      </c>
      <c r="SIY37" s="29" t="s">
        <v>635</v>
      </c>
      <c r="SIZ37" s="29" t="s">
        <v>635</v>
      </c>
      <c r="SJA37" s="29" t="s">
        <v>635</v>
      </c>
      <c r="SJB37" s="29" t="s">
        <v>635</v>
      </c>
      <c r="SJC37" s="29" t="s">
        <v>635</v>
      </c>
      <c r="SJD37" s="29" t="s">
        <v>635</v>
      </c>
      <c r="SJE37" s="29" t="s">
        <v>635</v>
      </c>
      <c r="SJF37" s="29" t="s">
        <v>635</v>
      </c>
      <c r="SJG37" s="29" t="s">
        <v>635</v>
      </c>
      <c r="SJH37" s="29" t="s">
        <v>635</v>
      </c>
      <c r="SJI37" s="29" t="s">
        <v>635</v>
      </c>
      <c r="SJJ37" s="29" t="s">
        <v>635</v>
      </c>
      <c r="SJK37" s="29" t="s">
        <v>635</v>
      </c>
      <c r="SJL37" s="29" t="s">
        <v>635</v>
      </c>
      <c r="SJM37" s="29" t="s">
        <v>635</v>
      </c>
      <c r="SJN37" s="29" t="s">
        <v>635</v>
      </c>
      <c r="SJO37" s="29" t="s">
        <v>635</v>
      </c>
      <c r="SJP37" s="29" t="s">
        <v>635</v>
      </c>
      <c r="SJQ37" s="29" t="s">
        <v>635</v>
      </c>
      <c r="SJR37" s="29" t="s">
        <v>635</v>
      </c>
      <c r="SJS37" s="29" t="s">
        <v>635</v>
      </c>
      <c r="SJT37" s="29" t="s">
        <v>635</v>
      </c>
      <c r="SJU37" s="29" t="s">
        <v>635</v>
      </c>
      <c r="SJV37" s="29" t="s">
        <v>635</v>
      </c>
      <c r="SJW37" s="29" t="s">
        <v>635</v>
      </c>
      <c r="SJX37" s="29" t="s">
        <v>635</v>
      </c>
      <c r="SJY37" s="29" t="s">
        <v>635</v>
      </c>
      <c r="SJZ37" s="29" t="s">
        <v>635</v>
      </c>
      <c r="SKA37" s="29" t="s">
        <v>635</v>
      </c>
      <c r="SKB37" s="29" t="s">
        <v>635</v>
      </c>
      <c r="SKC37" s="29" t="s">
        <v>635</v>
      </c>
      <c r="SKD37" s="29" t="s">
        <v>635</v>
      </c>
      <c r="SKE37" s="29" t="s">
        <v>635</v>
      </c>
      <c r="SKF37" s="29" t="s">
        <v>635</v>
      </c>
      <c r="SKG37" s="29" t="s">
        <v>635</v>
      </c>
      <c r="SKH37" s="29" t="s">
        <v>635</v>
      </c>
      <c r="SKI37" s="29" t="s">
        <v>635</v>
      </c>
      <c r="SKJ37" s="29" t="s">
        <v>635</v>
      </c>
      <c r="SKK37" s="29" t="s">
        <v>635</v>
      </c>
      <c r="SKL37" s="29" t="s">
        <v>635</v>
      </c>
      <c r="SKM37" s="29" t="s">
        <v>635</v>
      </c>
      <c r="SKN37" s="29" t="s">
        <v>635</v>
      </c>
      <c r="SKO37" s="29" t="s">
        <v>635</v>
      </c>
      <c r="SKP37" s="29" t="s">
        <v>635</v>
      </c>
      <c r="SKQ37" s="29" t="s">
        <v>635</v>
      </c>
      <c r="SKR37" s="29" t="s">
        <v>635</v>
      </c>
      <c r="SKS37" s="29" t="s">
        <v>635</v>
      </c>
      <c r="SKT37" s="29" t="s">
        <v>635</v>
      </c>
      <c r="SKU37" s="29" t="s">
        <v>635</v>
      </c>
      <c r="SKV37" s="29" t="s">
        <v>635</v>
      </c>
      <c r="SKW37" s="29" t="s">
        <v>635</v>
      </c>
      <c r="SKX37" s="29" t="s">
        <v>635</v>
      </c>
      <c r="SKY37" s="29" t="s">
        <v>635</v>
      </c>
      <c r="SKZ37" s="29" t="s">
        <v>635</v>
      </c>
      <c r="SLA37" s="29" t="s">
        <v>635</v>
      </c>
      <c r="SLB37" s="29" t="s">
        <v>635</v>
      </c>
      <c r="SLC37" s="29" t="s">
        <v>635</v>
      </c>
      <c r="SLD37" s="29" t="s">
        <v>635</v>
      </c>
      <c r="SLE37" s="29" t="s">
        <v>635</v>
      </c>
      <c r="SLF37" s="29" t="s">
        <v>635</v>
      </c>
      <c r="SLG37" s="29" t="s">
        <v>635</v>
      </c>
      <c r="SLH37" s="29" t="s">
        <v>635</v>
      </c>
      <c r="SLI37" s="29" t="s">
        <v>635</v>
      </c>
      <c r="SLJ37" s="29" t="s">
        <v>635</v>
      </c>
      <c r="SLK37" s="29" t="s">
        <v>635</v>
      </c>
      <c r="SLL37" s="29" t="s">
        <v>635</v>
      </c>
      <c r="SLM37" s="29" t="s">
        <v>635</v>
      </c>
      <c r="SLN37" s="29" t="s">
        <v>635</v>
      </c>
      <c r="SLO37" s="29" t="s">
        <v>635</v>
      </c>
      <c r="SLP37" s="29" t="s">
        <v>635</v>
      </c>
      <c r="SLQ37" s="29" t="s">
        <v>635</v>
      </c>
      <c r="SLR37" s="29" t="s">
        <v>635</v>
      </c>
      <c r="SLS37" s="29" t="s">
        <v>635</v>
      </c>
      <c r="SLT37" s="29" t="s">
        <v>635</v>
      </c>
      <c r="SLU37" s="29" t="s">
        <v>635</v>
      </c>
      <c r="SLV37" s="29" t="s">
        <v>635</v>
      </c>
      <c r="SLW37" s="29" t="s">
        <v>635</v>
      </c>
      <c r="SLX37" s="29" t="s">
        <v>635</v>
      </c>
      <c r="SLY37" s="29" t="s">
        <v>635</v>
      </c>
      <c r="SLZ37" s="29" t="s">
        <v>635</v>
      </c>
      <c r="SMA37" s="29" t="s">
        <v>635</v>
      </c>
      <c r="SMB37" s="29" t="s">
        <v>635</v>
      </c>
      <c r="SMC37" s="29" t="s">
        <v>635</v>
      </c>
      <c r="SMD37" s="29" t="s">
        <v>635</v>
      </c>
      <c r="SME37" s="29" t="s">
        <v>635</v>
      </c>
      <c r="SMF37" s="29" t="s">
        <v>635</v>
      </c>
      <c r="SMG37" s="29" t="s">
        <v>635</v>
      </c>
      <c r="SMH37" s="29" t="s">
        <v>635</v>
      </c>
      <c r="SMI37" s="29" t="s">
        <v>635</v>
      </c>
      <c r="SMJ37" s="29" t="s">
        <v>635</v>
      </c>
      <c r="SMK37" s="29" t="s">
        <v>635</v>
      </c>
      <c r="SML37" s="29" t="s">
        <v>635</v>
      </c>
      <c r="SMM37" s="29" t="s">
        <v>635</v>
      </c>
      <c r="SMN37" s="29" t="s">
        <v>635</v>
      </c>
      <c r="SMO37" s="29" t="s">
        <v>635</v>
      </c>
      <c r="SMP37" s="29" t="s">
        <v>635</v>
      </c>
      <c r="SMQ37" s="29" t="s">
        <v>635</v>
      </c>
      <c r="SMR37" s="29" t="s">
        <v>635</v>
      </c>
      <c r="SMS37" s="29" t="s">
        <v>635</v>
      </c>
      <c r="SMT37" s="29" t="s">
        <v>635</v>
      </c>
      <c r="SMU37" s="29" t="s">
        <v>635</v>
      </c>
      <c r="SMV37" s="29" t="s">
        <v>635</v>
      </c>
      <c r="SMW37" s="29" t="s">
        <v>635</v>
      </c>
      <c r="SMX37" s="29" t="s">
        <v>635</v>
      </c>
      <c r="SMY37" s="29" t="s">
        <v>635</v>
      </c>
      <c r="SMZ37" s="29" t="s">
        <v>635</v>
      </c>
      <c r="SNA37" s="29" t="s">
        <v>635</v>
      </c>
      <c r="SNB37" s="29" t="s">
        <v>635</v>
      </c>
      <c r="SNC37" s="29" t="s">
        <v>635</v>
      </c>
      <c r="SND37" s="29" t="s">
        <v>635</v>
      </c>
      <c r="SNE37" s="29" t="s">
        <v>635</v>
      </c>
      <c r="SNF37" s="29" t="s">
        <v>635</v>
      </c>
      <c r="SNG37" s="29" t="s">
        <v>635</v>
      </c>
      <c r="SNH37" s="29" t="s">
        <v>635</v>
      </c>
      <c r="SNI37" s="29" t="s">
        <v>635</v>
      </c>
      <c r="SNJ37" s="29" t="s">
        <v>635</v>
      </c>
      <c r="SNK37" s="29" t="s">
        <v>635</v>
      </c>
      <c r="SNL37" s="29" t="s">
        <v>635</v>
      </c>
      <c r="SNM37" s="29" t="s">
        <v>635</v>
      </c>
      <c r="SNN37" s="29" t="s">
        <v>635</v>
      </c>
      <c r="SNO37" s="29" t="s">
        <v>635</v>
      </c>
      <c r="SNP37" s="29" t="s">
        <v>635</v>
      </c>
      <c r="SNQ37" s="29" t="s">
        <v>635</v>
      </c>
      <c r="SNR37" s="29" t="s">
        <v>635</v>
      </c>
      <c r="SNS37" s="29" t="s">
        <v>635</v>
      </c>
      <c r="SNT37" s="29" t="s">
        <v>635</v>
      </c>
      <c r="SNU37" s="29" t="s">
        <v>635</v>
      </c>
      <c r="SNV37" s="29" t="s">
        <v>635</v>
      </c>
      <c r="SNW37" s="29" t="s">
        <v>635</v>
      </c>
      <c r="SNX37" s="29" t="s">
        <v>635</v>
      </c>
      <c r="SNY37" s="29" t="s">
        <v>635</v>
      </c>
      <c r="SNZ37" s="29" t="s">
        <v>635</v>
      </c>
      <c r="SOA37" s="29" t="s">
        <v>635</v>
      </c>
      <c r="SOB37" s="29" t="s">
        <v>635</v>
      </c>
      <c r="SOC37" s="29" t="s">
        <v>635</v>
      </c>
      <c r="SOD37" s="29" t="s">
        <v>635</v>
      </c>
      <c r="SOE37" s="29" t="s">
        <v>635</v>
      </c>
      <c r="SOF37" s="29" t="s">
        <v>635</v>
      </c>
      <c r="SOG37" s="29" t="s">
        <v>635</v>
      </c>
      <c r="SOH37" s="29" t="s">
        <v>635</v>
      </c>
      <c r="SOI37" s="29" t="s">
        <v>635</v>
      </c>
      <c r="SOJ37" s="29" t="s">
        <v>635</v>
      </c>
      <c r="SOK37" s="29" t="s">
        <v>635</v>
      </c>
      <c r="SOL37" s="29" t="s">
        <v>635</v>
      </c>
      <c r="SOM37" s="29" t="s">
        <v>635</v>
      </c>
      <c r="SON37" s="29" t="s">
        <v>635</v>
      </c>
      <c r="SOO37" s="29" t="s">
        <v>635</v>
      </c>
      <c r="SOP37" s="29" t="s">
        <v>635</v>
      </c>
      <c r="SOQ37" s="29" t="s">
        <v>635</v>
      </c>
      <c r="SOR37" s="29" t="s">
        <v>635</v>
      </c>
      <c r="SOS37" s="29" t="s">
        <v>635</v>
      </c>
      <c r="SOT37" s="29" t="s">
        <v>635</v>
      </c>
      <c r="SOU37" s="29" t="s">
        <v>635</v>
      </c>
      <c r="SOV37" s="29" t="s">
        <v>635</v>
      </c>
      <c r="SOW37" s="29" t="s">
        <v>635</v>
      </c>
      <c r="SOX37" s="29" t="s">
        <v>635</v>
      </c>
      <c r="SOY37" s="29" t="s">
        <v>635</v>
      </c>
      <c r="SOZ37" s="29" t="s">
        <v>635</v>
      </c>
      <c r="SPA37" s="29" t="s">
        <v>635</v>
      </c>
      <c r="SPB37" s="29" t="s">
        <v>635</v>
      </c>
      <c r="SPC37" s="29" t="s">
        <v>635</v>
      </c>
      <c r="SPD37" s="29" t="s">
        <v>635</v>
      </c>
      <c r="SPE37" s="29" t="s">
        <v>635</v>
      </c>
      <c r="SPF37" s="29" t="s">
        <v>635</v>
      </c>
      <c r="SPG37" s="29" t="s">
        <v>635</v>
      </c>
      <c r="SPH37" s="29" t="s">
        <v>635</v>
      </c>
      <c r="SPI37" s="29" t="s">
        <v>635</v>
      </c>
      <c r="SPJ37" s="29" t="s">
        <v>635</v>
      </c>
      <c r="SPK37" s="29" t="s">
        <v>635</v>
      </c>
      <c r="SPL37" s="29" t="s">
        <v>635</v>
      </c>
      <c r="SPM37" s="29" t="s">
        <v>635</v>
      </c>
      <c r="SPN37" s="29" t="s">
        <v>635</v>
      </c>
      <c r="SPO37" s="29" t="s">
        <v>635</v>
      </c>
      <c r="SPP37" s="29" t="s">
        <v>635</v>
      </c>
      <c r="SPQ37" s="29" t="s">
        <v>635</v>
      </c>
      <c r="SPR37" s="29" t="s">
        <v>635</v>
      </c>
      <c r="SPS37" s="29" t="s">
        <v>635</v>
      </c>
      <c r="SPT37" s="29" t="s">
        <v>635</v>
      </c>
      <c r="SPU37" s="29" t="s">
        <v>635</v>
      </c>
      <c r="SPV37" s="29" t="s">
        <v>635</v>
      </c>
      <c r="SPW37" s="29" t="s">
        <v>635</v>
      </c>
      <c r="SPX37" s="29" t="s">
        <v>635</v>
      </c>
      <c r="SPY37" s="29" t="s">
        <v>635</v>
      </c>
      <c r="SPZ37" s="29" t="s">
        <v>635</v>
      </c>
      <c r="SQA37" s="29" t="s">
        <v>635</v>
      </c>
      <c r="SQB37" s="29" t="s">
        <v>635</v>
      </c>
      <c r="SQC37" s="29" t="s">
        <v>635</v>
      </c>
      <c r="SQD37" s="29" t="s">
        <v>635</v>
      </c>
      <c r="SQE37" s="29" t="s">
        <v>635</v>
      </c>
      <c r="SQF37" s="29" t="s">
        <v>635</v>
      </c>
      <c r="SQG37" s="29" t="s">
        <v>635</v>
      </c>
      <c r="SQH37" s="29" t="s">
        <v>635</v>
      </c>
      <c r="SQI37" s="29" t="s">
        <v>635</v>
      </c>
      <c r="SQJ37" s="29" t="s">
        <v>635</v>
      </c>
      <c r="SQK37" s="29" t="s">
        <v>635</v>
      </c>
      <c r="SQL37" s="29" t="s">
        <v>635</v>
      </c>
      <c r="SQM37" s="29" t="s">
        <v>635</v>
      </c>
      <c r="SQN37" s="29" t="s">
        <v>635</v>
      </c>
      <c r="SQO37" s="29" t="s">
        <v>635</v>
      </c>
      <c r="SQP37" s="29" t="s">
        <v>635</v>
      </c>
      <c r="SQQ37" s="29" t="s">
        <v>635</v>
      </c>
      <c r="SQR37" s="29" t="s">
        <v>635</v>
      </c>
      <c r="SQS37" s="29" t="s">
        <v>635</v>
      </c>
      <c r="SQT37" s="29" t="s">
        <v>635</v>
      </c>
      <c r="SQU37" s="29" t="s">
        <v>635</v>
      </c>
      <c r="SQV37" s="29" t="s">
        <v>635</v>
      </c>
      <c r="SQW37" s="29" t="s">
        <v>635</v>
      </c>
      <c r="SQX37" s="29" t="s">
        <v>635</v>
      </c>
      <c r="SQY37" s="29" t="s">
        <v>635</v>
      </c>
      <c r="SQZ37" s="29" t="s">
        <v>635</v>
      </c>
      <c r="SRA37" s="29" t="s">
        <v>635</v>
      </c>
      <c r="SRB37" s="29" t="s">
        <v>635</v>
      </c>
      <c r="SRC37" s="29" t="s">
        <v>635</v>
      </c>
      <c r="SRD37" s="29" t="s">
        <v>635</v>
      </c>
      <c r="SRE37" s="29" t="s">
        <v>635</v>
      </c>
      <c r="SRF37" s="29" t="s">
        <v>635</v>
      </c>
      <c r="SRG37" s="29" t="s">
        <v>635</v>
      </c>
      <c r="SRH37" s="29" t="s">
        <v>635</v>
      </c>
      <c r="SRI37" s="29" t="s">
        <v>635</v>
      </c>
      <c r="SRJ37" s="29" t="s">
        <v>635</v>
      </c>
      <c r="SRK37" s="29" t="s">
        <v>635</v>
      </c>
      <c r="SRL37" s="29" t="s">
        <v>635</v>
      </c>
      <c r="SRM37" s="29" t="s">
        <v>635</v>
      </c>
      <c r="SRN37" s="29" t="s">
        <v>635</v>
      </c>
      <c r="SRO37" s="29" t="s">
        <v>635</v>
      </c>
      <c r="SRP37" s="29" t="s">
        <v>635</v>
      </c>
      <c r="SRQ37" s="29" t="s">
        <v>635</v>
      </c>
      <c r="SRR37" s="29" t="s">
        <v>635</v>
      </c>
      <c r="SRS37" s="29" t="s">
        <v>635</v>
      </c>
      <c r="SRT37" s="29" t="s">
        <v>635</v>
      </c>
      <c r="SRU37" s="29" t="s">
        <v>635</v>
      </c>
      <c r="SRV37" s="29" t="s">
        <v>635</v>
      </c>
      <c r="SRW37" s="29" t="s">
        <v>635</v>
      </c>
      <c r="SRX37" s="29" t="s">
        <v>635</v>
      </c>
      <c r="SRY37" s="29" t="s">
        <v>635</v>
      </c>
      <c r="SRZ37" s="29" t="s">
        <v>635</v>
      </c>
      <c r="SSA37" s="29" t="s">
        <v>635</v>
      </c>
      <c r="SSB37" s="29" t="s">
        <v>635</v>
      </c>
      <c r="SSC37" s="29" t="s">
        <v>635</v>
      </c>
      <c r="SSD37" s="29" t="s">
        <v>635</v>
      </c>
      <c r="SSE37" s="29" t="s">
        <v>635</v>
      </c>
      <c r="SSF37" s="29" t="s">
        <v>635</v>
      </c>
      <c r="SSG37" s="29" t="s">
        <v>635</v>
      </c>
      <c r="SSH37" s="29" t="s">
        <v>635</v>
      </c>
      <c r="SSI37" s="29" t="s">
        <v>635</v>
      </c>
      <c r="SSJ37" s="29" t="s">
        <v>635</v>
      </c>
      <c r="SSK37" s="29" t="s">
        <v>635</v>
      </c>
      <c r="SSL37" s="29" t="s">
        <v>635</v>
      </c>
      <c r="SSM37" s="29" t="s">
        <v>635</v>
      </c>
      <c r="SSN37" s="29" t="s">
        <v>635</v>
      </c>
      <c r="SSO37" s="29" t="s">
        <v>635</v>
      </c>
      <c r="SSP37" s="29" t="s">
        <v>635</v>
      </c>
      <c r="SSQ37" s="29" t="s">
        <v>635</v>
      </c>
      <c r="SSR37" s="29" t="s">
        <v>635</v>
      </c>
      <c r="SSS37" s="29" t="s">
        <v>635</v>
      </c>
      <c r="SST37" s="29" t="s">
        <v>635</v>
      </c>
      <c r="SSU37" s="29" t="s">
        <v>635</v>
      </c>
      <c r="SSV37" s="29" t="s">
        <v>635</v>
      </c>
      <c r="SSW37" s="29" t="s">
        <v>635</v>
      </c>
      <c r="SSX37" s="29" t="s">
        <v>635</v>
      </c>
      <c r="SSY37" s="29" t="s">
        <v>635</v>
      </c>
      <c r="SSZ37" s="29" t="s">
        <v>635</v>
      </c>
      <c r="STA37" s="29" t="s">
        <v>635</v>
      </c>
      <c r="STB37" s="29" t="s">
        <v>635</v>
      </c>
      <c r="STC37" s="29" t="s">
        <v>635</v>
      </c>
      <c r="STD37" s="29" t="s">
        <v>635</v>
      </c>
      <c r="STE37" s="29" t="s">
        <v>635</v>
      </c>
      <c r="STF37" s="29" t="s">
        <v>635</v>
      </c>
      <c r="STG37" s="29" t="s">
        <v>635</v>
      </c>
      <c r="STH37" s="29" t="s">
        <v>635</v>
      </c>
      <c r="STI37" s="29" t="s">
        <v>635</v>
      </c>
      <c r="STJ37" s="29" t="s">
        <v>635</v>
      </c>
      <c r="STK37" s="29" t="s">
        <v>635</v>
      </c>
      <c r="STL37" s="29" t="s">
        <v>635</v>
      </c>
      <c r="STM37" s="29" t="s">
        <v>635</v>
      </c>
      <c r="STN37" s="29" t="s">
        <v>635</v>
      </c>
      <c r="STO37" s="29" t="s">
        <v>635</v>
      </c>
      <c r="STP37" s="29" t="s">
        <v>635</v>
      </c>
      <c r="STQ37" s="29" t="s">
        <v>635</v>
      </c>
      <c r="STR37" s="29" t="s">
        <v>635</v>
      </c>
      <c r="STS37" s="29" t="s">
        <v>635</v>
      </c>
      <c r="STT37" s="29" t="s">
        <v>635</v>
      </c>
      <c r="STU37" s="29" t="s">
        <v>635</v>
      </c>
      <c r="STV37" s="29" t="s">
        <v>635</v>
      </c>
      <c r="STW37" s="29" t="s">
        <v>635</v>
      </c>
      <c r="STX37" s="29" t="s">
        <v>635</v>
      </c>
      <c r="STY37" s="29" t="s">
        <v>635</v>
      </c>
      <c r="STZ37" s="29" t="s">
        <v>635</v>
      </c>
      <c r="SUA37" s="29" t="s">
        <v>635</v>
      </c>
      <c r="SUB37" s="29" t="s">
        <v>635</v>
      </c>
      <c r="SUC37" s="29" t="s">
        <v>635</v>
      </c>
      <c r="SUD37" s="29" t="s">
        <v>635</v>
      </c>
      <c r="SUE37" s="29" t="s">
        <v>635</v>
      </c>
      <c r="SUF37" s="29" t="s">
        <v>635</v>
      </c>
      <c r="SUG37" s="29" t="s">
        <v>635</v>
      </c>
      <c r="SUH37" s="29" t="s">
        <v>635</v>
      </c>
      <c r="SUI37" s="29" t="s">
        <v>635</v>
      </c>
      <c r="SUJ37" s="29" t="s">
        <v>635</v>
      </c>
      <c r="SUK37" s="29" t="s">
        <v>635</v>
      </c>
      <c r="SUL37" s="29" t="s">
        <v>635</v>
      </c>
      <c r="SUM37" s="29" t="s">
        <v>635</v>
      </c>
      <c r="SUN37" s="29" t="s">
        <v>635</v>
      </c>
      <c r="SUO37" s="29" t="s">
        <v>635</v>
      </c>
      <c r="SUP37" s="29" t="s">
        <v>635</v>
      </c>
      <c r="SUQ37" s="29" t="s">
        <v>635</v>
      </c>
      <c r="SUR37" s="29" t="s">
        <v>635</v>
      </c>
      <c r="SUS37" s="29" t="s">
        <v>635</v>
      </c>
      <c r="SUT37" s="29" t="s">
        <v>635</v>
      </c>
      <c r="SUU37" s="29" t="s">
        <v>635</v>
      </c>
      <c r="SUV37" s="29" t="s">
        <v>635</v>
      </c>
      <c r="SUW37" s="29" t="s">
        <v>635</v>
      </c>
      <c r="SUX37" s="29" t="s">
        <v>635</v>
      </c>
      <c r="SUY37" s="29" t="s">
        <v>635</v>
      </c>
      <c r="SUZ37" s="29" t="s">
        <v>635</v>
      </c>
      <c r="SVA37" s="29" t="s">
        <v>635</v>
      </c>
      <c r="SVB37" s="29" t="s">
        <v>635</v>
      </c>
      <c r="SVC37" s="29" t="s">
        <v>635</v>
      </c>
      <c r="SVD37" s="29" t="s">
        <v>635</v>
      </c>
      <c r="SVE37" s="29" t="s">
        <v>635</v>
      </c>
      <c r="SVF37" s="29" t="s">
        <v>635</v>
      </c>
      <c r="SVG37" s="29" t="s">
        <v>635</v>
      </c>
      <c r="SVH37" s="29" t="s">
        <v>635</v>
      </c>
      <c r="SVI37" s="29" t="s">
        <v>635</v>
      </c>
      <c r="SVJ37" s="29" t="s">
        <v>635</v>
      </c>
      <c r="SVK37" s="29" t="s">
        <v>635</v>
      </c>
      <c r="SVL37" s="29" t="s">
        <v>635</v>
      </c>
      <c r="SVM37" s="29" t="s">
        <v>635</v>
      </c>
      <c r="SVN37" s="29" t="s">
        <v>635</v>
      </c>
      <c r="SVO37" s="29" t="s">
        <v>635</v>
      </c>
      <c r="SVP37" s="29" t="s">
        <v>635</v>
      </c>
      <c r="SVQ37" s="29" t="s">
        <v>635</v>
      </c>
      <c r="SVR37" s="29" t="s">
        <v>635</v>
      </c>
      <c r="SVS37" s="29" t="s">
        <v>635</v>
      </c>
      <c r="SVT37" s="29" t="s">
        <v>635</v>
      </c>
      <c r="SVU37" s="29" t="s">
        <v>635</v>
      </c>
      <c r="SVV37" s="29" t="s">
        <v>635</v>
      </c>
      <c r="SVW37" s="29" t="s">
        <v>635</v>
      </c>
      <c r="SVX37" s="29" t="s">
        <v>635</v>
      </c>
      <c r="SVY37" s="29" t="s">
        <v>635</v>
      </c>
      <c r="SVZ37" s="29" t="s">
        <v>635</v>
      </c>
      <c r="SWA37" s="29" t="s">
        <v>635</v>
      </c>
      <c r="SWB37" s="29" t="s">
        <v>635</v>
      </c>
      <c r="SWC37" s="29" t="s">
        <v>635</v>
      </c>
      <c r="SWD37" s="29" t="s">
        <v>635</v>
      </c>
      <c r="SWE37" s="29" t="s">
        <v>635</v>
      </c>
      <c r="SWF37" s="29" t="s">
        <v>635</v>
      </c>
      <c r="SWG37" s="29" t="s">
        <v>635</v>
      </c>
      <c r="SWH37" s="29" t="s">
        <v>635</v>
      </c>
      <c r="SWI37" s="29" t="s">
        <v>635</v>
      </c>
      <c r="SWJ37" s="29" t="s">
        <v>635</v>
      </c>
      <c r="SWK37" s="29" t="s">
        <v>635</v>
      </c>
      <c r="SWL37" s="29" t="s">
        <v>635</v>
      </c>
      <c r="SWM37" s="29" t="s">
        <v>635</v>
      </c>
      <c r="SWN37" s="29" t="s">
        <v>635</v>
      </c>
      <c r="SWO37" s="29" t="s">
        <v>635</v>
      </c>
      <c r="SWP37" s="29" t="s">
        <v>635</v>
      </c>
      <c r="SWQ37" s="29" t="s">
        <v>635</v>
      </c>
      <c r="SWR37" s="29" t="s">
        <v>635</v>
      </c>
      <c r="SWS37" s="29" t="s">
        <v>635</v>
      </c>
      <c r="SWT37" s="29" t="s">
        <v>635</v>
      </c>
      <c r="SWU37" s="29" t="s">
        <v>635</v>
      </c>
      <c r="SWV37" s="29" t="s">
        <v>635</v>
      </c>
      <c r="SWW37" s="29" t="s">
        <v>635</v>
      </c>
      <c r="SWX37" s="29" t="s">
        <v>635</v>
      </c>
      <c r="SWY37" s="29" t="s">
        <v>635</v>
      </c>
      <c r="SWZ37" s="29" t="s">
        <v>635</v>
      </c>
      <c r="SXA37" s="29" t="s">
        <v>635</v>
      </c>
      <c r="SXB37" s="29" t="s">
        <v>635</v>
      </c>
      <c r="SXC37" s="29" t="s">
        <v>635</v>
      </c>
      <c r="SXD37" s="29" t="s">
        <v>635</v>
      </c>
      <c r="SXE37" s="29" t="s">
        <v>635</v>
      </c>
      <c r="SXF37" s="29" t="s">
        <v>635</v>
      </c>
      <c r="SXG37" s="29" t="s">
        <v>635</v>
      </c>
      <c r="SXH37" s="29" t="s">
        <v>635</v>
      </c>
      <c r="SXI37" s="29" t="s">
        <v>635</v>
      </c>
      <c r="SXJ37" s="29" t="s">
        <v>635</v>
      </c>
      <c r="SXK37" s="29" t="s">
        <v>635</v>
      </c>
      <c r="SXL37" s="29" t="s">
        <v>635</v>
      </c>
      <c r="SXM37" s="29" t="s">
        <v>635</v>
      </c>
      <c r="SXN37" s="29" t="s">
        <v>635</v>
      </c>
      <c r="SXO37" s="29" t="s">
        <v>635</v>
      </c>
      <c r="SXP37" s="29" t="s">
        <v>635</v>
      </c>
      <c r="SXQ37" s="29" t="s">
        <v>635</v>
      </c>
      <c r="SXR37" s="29" t="s">
        <v>635</v>
      </c>
      <c r="SXS37" s="29" t="s">
        <v>635</v>
      </c>
      <c r="SXT37" s="29" t="s">
        <v>635</v>
      </c>
      <c r="SXU37" s="29" t="s">
        <v>635</v>
      </c>
      <c r="SXV37" s="29" t="s">
        <v>635</v>
      </c>
      <c r="SXW37" s="29" t="s">
        <v>635</v>
      </c>
      <c r="SXX37" s="29" t="s">
        <v>635</v>
      </c>
      <c r="SXY37" s="29" t="s">
        <v>635</v>
      </c>
      <c r="SXZ37" s="29" t="s">
        <v>635</v>
      </c>
      <c r="SYA37" s="29" t="s">
        <v>635</v>
      </c>
      <c r="SYB37" s="29" t="s">
        <v>635</v>
      </c>
      <c r="SYC37" s="29" t="s">
        <v>635</v>
      </c>
      <c r="SYD37" s="29" t="s">
        <v>635</v>
      </c>
      <c r="SYE37" s="29" t="s">
        <v>635</v>
      </c>
      <c r="SYF37" s="29" t="s">
        <v>635</v>
      </c>
      <c r="SYG37" s="29" t="s">
        <v>635</v>
      </c>
      <c r="SYH37" s="29" t="s">
        <v>635</v>
      </c>
      <c r="SYI37" s="29" t="s">
        <v>635</v>
      </c>
      <c r="SYJ37" s="29" t="s">
        <v>635</v>
      </c>
      <c r="SYK37" s="29" t="s">
        <v>635</v>
      </c>
      <c r="SYL37" s="29" t="s">
        <v>635</v>
      </c>
      <c r="SYM37" s="29" t="s">
        <v>635</v>
      </c>
      <c r="SYN37" s="29" t="s">
        <v>635</v>
      </c>
      <c r="SYO37" s="29" t="s">
        <v>635</v>
      </c>
      <c r="SYP37" s="29" t="s">
        <v>635</v>
      </c>
      <c r="SYQ37" s="29" t="s">
        <v>635</v>
      </c>
      <c r="SYR37" s="29" t="s">
        <v>635</v>
      </c>
      <c r="SYS37" s="29" t="s">
        <v>635</v>
      </c>
      <c r="SYT37" s="29" t="s">
        <v>635</v>
      </c>
      <c r="SYU37" s="29" t="s">
        <v>635</v>
      </c>
      <c r="SYV37" s="29" t="s">
        <v>635</v>
      </c>
      <c r="SYW37" s="29" t="s">
        <v>635</v>
      </c>
      <c r="SYX37" s="29" t="s">
        <v>635</v>
      </c>
      <c r="SYY37" s="29" t="s">
        <v>635</v>
      </c>
      <c r="SYZ37" s="29" t="s">
        <v>635</v>
      </c>
      <c r="SZA37" s="29" t="s">
        <v>635</v>
      </c>
      <c r="SZB37" s="29" t="s">
        <v>635</v>
      </c>
      <c r="SZC37" s="29" t="s">
        <v>635</v>
      </c>
      <c r="SZD37" s="29" t="s">
        <v>635</v>
      </c>
      <c r="SZE37" s="29" t="s">
        <v>635</v>
      </c>
      <c r="SZF37" s="29" t="s">
        <v>635</v>
      </c>
      <c r="SZG37" s="29" t="s">
        <v>635</v>
      </c>
      <c r="SZH37" s="29" t="s">
        <v>635</v>
      </c>
      <c r="SZI37" s="29" t="s">
        <v>635</v>
      </c>
      <c r="SZJ37" s="29" t="s">
        <v>635</v>
      </c>
      <c r="SZK37" s="29" t="s">
        <v>635</v>
      </c>
      <c r="SZL37" s="29" t="s">
        <v>635</v>
      </c>
      <c r="SZM37" s="29" t="s">
        <v>635</v>
      </c>
      <c r="SZN37" s="29" t="s">
        <v>635</v>
      </c>
      <c r="SZO37" s="29" t="s">
        <v>635</v>
      </c>
      <c r="SZP37" s="29" t="s">
        <v>635</v>
      </c>
      <c r="SZQ37" s="29" t="s">
        <v>635</v>
      </c>
      <c r="SZR37" s="29" t="s">
        <v>635</v>
      </c>
      <c r="SZS37" s="29" t="s">
        <v>635</v>
      </c>
      <c r="SZT37" s="29" t="s">
        <v>635</v>
      </c>
      <c r="SZU37" s="29" t="s">
        <v>635</v>
      </c>
      <c r="SZV37" s="29" t="s">
        <v>635</v>
      </c>
      <c r="SZW37" s="29" t="s">
        <v>635</v>
      </c>
      <c r="SZX37" s="29" t="s">
        <v>635</v>
      </c>
      <c r="SZY37" s="29" t="s">
        <v>635</v>
      </c>
      <c r="SZZ37" s="29" t="s">
        <v>635</v>
      </c>
      <c r="TAA37" s="29" t="s">
        <v>635</v>
      </c>
      <c r="TAB37" s="29" t="s">
        <v>635</v>
      </c>
      <c r="TAC37" s="29" t="s">
        <v>635</v>
      </c>
      <c r="TAD37" s="29" t="s">
        <v>635</v>
      </c>
      <c r="TAE37" s="29" t="s">
        <v>635</v>
      </c>
      <c r="TAF37" s="29" t="s">
        <v>635</v>
      </c>
      <c r="TAG37" s="29" t="s">
        <v>635</v>
      </c>
      <c r="TAH37" s="29" t="s">
        <v>635</v>
      </c>
      <c r="TAI37" s="29" t="s">
        <v>635</v>
      </c>
      <c r="TAJ37" s="29" t="s">
        <v>635</v>
      </c>
      <c r="TAK37" s="29" t="s">
        <v>635</v>
      </c>
      <c r="TAL37" s="29" t="s">
        <v>635</v>
      </c>
      <c r="TAM37" s="29" t="s">
        <v>635</v>
      </c>
      <c r="TAN37" s="29" t="s">
        <v>635</v>
      </c>
      <c r="TAO37" s="29" t="s">
        <v>635</v>
      </c>
      <c r="TAP37" s="29" t="s">
        <v>635</v>
      </c>
      <c r="TAQ37" s="29" t="s">
        <v>635</v>
      </c>
      <c r="TAR37" s="29" t="s">
        <v>635</v>
      </c>
      <c r="TAS37" s="29" t="s">
        <v>635</v>
      </c>
      <c r="TAT37" s="29" t="s">
        <v>635</v>
      </c>
      <c r="TAU37" s="29" t="s">
        <v>635</v>
      </c>
      <c r="TAV37" s="29" t="s">
        <v>635</v>
      </c>
      <c r="TAW37" s="29" t="s">
        <v>635</v>
      </c>
      <c r="TAX37" s="29" t="s">
        <v>635</v>
      </c>
      <c r="TAY37" s="29" t="s">
        <v>635</v>
      </c>
      <c r="TAZ37" s="29" t="s">
        <v>635</v>
      </c>
      <c r="TBA37" s="29" t="s">
        <v>635</v>
      </c>
      <c r="TBB37" s="29" t="s">
        <v>635</v>
      </c>
      <c r="TBC37" s="29" t="s">
        <v>635</v>
      </c>
      <c r="TBD37" s="29" t="s">
        <v>635</v>
      </c>
      <c r="TBE37" s="29" t="s">
        <v>635</v>
      </c>
      <c r="TBF37" s="29" t="s">
        <v>635</v>
      </c>
      <c r="TBG37" s="29" t="s">
        <v>635</v>
      </c>
      <c r="TBH37" s="29" t="s">
        <v>635</v>
      </c>
      <c r="TBI37" s="29" t="s">
        <v>635</v>
      </c>
      <c r="TBJ37" s="29" t="s">
        <v>635</v>
      </c>
      <c r="TBK37" s="29" t="s">
        <v>635</v>
      </c>
      <c r="TBL37" s="29" t="s">
        <v>635</v>
      </c>
      <c r="TBM37" s="29" t="s">
        <v>635</v>
      </c>
      <c r="TBN37" s="29" t="s">
        <v>635</v>
      </c>
      <c r="TBO37" s="29" t="s">
        <v>635</v>
      </c>
      <c r="TBP37" s="29" t="s">
        <v>635</v>
      </c>
      <c r="TBQ37" s="29" t="s">
        <v>635</v>
      </c>
      <c r="TBR37" s="29" t="s">
        <v>635</v>
      </c>
      <c r="TBS37" s="29" t="s">
        <v>635</v>
      </c>
      <c r="TBT37" s="29" t="s">
        <v>635</v>
      </c>
      <c r="TBU37" s="29" t="s">
        <v>635</v>
      </c>
      <c r="TBV37" s="29" t="s">
        <v>635</v>
      </c>
      <c r="TBW37" s="29" t="s">
        <v>635</v>
      </c>
      <c r="TBX37" s="29" t="s">
        <v>635</v>
      </c>
      <c r="TBY37" s="29" t="s">
        <v>635</v>
      </c>
      <c r="TBZ37" s="29" t="s">
        <v>635</v>
      </c>
      <c r="TCA37" s="29" t="s">
        <v>635</v>
      </c>
      <c r="TCB37" s="29" t="s">
        <v>635</v>
      </c>
      <c r="TCC37" s="29" t="s">
        <v>635</v>
      </c>
      <c r="TCD37" s="29" t="s">
        <v>635</v>
      </c>
      <c r="TCE37" s="29" t="s">
        <v>635</v>
      </c>
      <c r="TCF37" s="29" t="s">
        <v>635</v>
      </c>
      <c r="TCG37" s="29" t="s">
        <v>635</v>
      </c>
      <c r="TCH37" s="29" t="s">
        <v>635</v>
      </c>
      <c r="TCI37" s="29" t="s">
        <v>635</v>
      </c>
      <c r="TCJ37" s="29" t="s">
        <v>635</v>
      </c>
      <c r="TCK37" s="29" t="s">
        <v>635</v>
      </c>
      <c r="TCL37" s="29" t="s">
        <v>635</v>
      </c>
      <c r="TCM37" s="29" t="s">
        <v>635</v>
      </c>
      <c r="TCN37" s="29" t="s">
        <v>635</v>
      </c>
      <c r="TCO37" s="29" t="s">
        <v>635</v>
      </c>
      <c r="TCP37" s="29" t="s">
        <v>635</v>
      </c>
      <c r="TCQ37" s="29" t="s">
        <v>635</v>
      </c>
      <c r="TCR37" s="29" t="s">
        <v>635</v>
      </c>
      <c r="TCS37" s="29" t="s">
        <v>635</v>
      </c>
      <c r="TCT37" s="29" t="s">
        <v>635</v>
      </c>
      <c r="TCU37" s="29" t="s">
        <v>635</v>
      </c>
      <c r="TCV37" s="29" t="s">
        <v>635</v>
      </c>
      <c r="TCW37" s="29" t="s">
        <v>635</v>
      </c>
      <c r="TCX37" s="29" t="s">
        <v>635</v>
      </c>
      <c r="TCY37" s="29" t="s">
        <v>635</v>
      </c>
      <c r="TCZ37" s="29" t="s">
        <v>635</v>
      </c>
      <c r="TDA37" s="29" t="s">
        <v>635</v>
      </c>
      <c r="TDB37" s="29" t="s">
        <v>635</v>
      </c>
      <c r="TDC37" s="29" t="s">
        <v>635</v>
      </c>
      <c r="TDD37" s="29" t="s">
        <v>635</v>
      </c>
      <c r="TDE37" s="29" t="s">
        <v>635</v>
      </c>
      <c r="TDF37" s="29" t="s">
        <v>635</v>
      </c>
      <c r="TDG37" s="29" t="s">
        <v>635</v>
      </c>
      <c r="TDH37" s="29" t="s">
        <v>635</v>
      </c>
      <c r="TDI37" s="29" t="s">
        <v>635</v>
      </c>
      <c r="TDJ37" s="29" t="s">
        <v>635</v>
      </c>
      <c r="TDK37" s="29" t="s">
        <v>635</v>
      </c>
      <c r="TDL37" s="29" t="s">
        <v>635</v>
      </c>
      <c r="TDM37" s="29" t="s">
        <v>635</v>
      </c>
      <c r="TDN37" s="29" t="s">
        <v>635</v>
      </c>
      <c r="TDO37" s="29" t="s">
        <v>635</v>
      </c>
      <c r="TDP37" s="29" t="s">
        <v>635</v>
      </c>
      <c r="TDQ37" s="29" t="s">
        <v>635</v>
      </c>
      <c r="TDR37" s="29" t="s">
        <v>635</v>
      </c>
      <c r="TDS37" s="29" t="s">
        <v>635</v>
      </c>
      <c r="TDT37" s="29" t="s">
        <v>635</v>
      </c>
      <c r="TDU37" s="29" t="s">
        <v>635</v>
      </c>
      <c r="TDV37" s="29" t="s">
        <v>635</v>
      </c>
      <c r="TDW37" s="29" t="s">
        <v>635</v>
      </c>
      <c r="TDX37" s="29" t="s">
        <v>635</v>
      </c>
      <c r="TDY37" s="29" t="s">
        <v>635</v>
      </c>
      <c r="TDZ37" s="29" t="s">
        <v>635</v>
      </c>
      <c r="TEA37" s="29" t="s">
        <v>635</v>
      </c>
      <c r="TEB37" s="29" t="s">
        <v>635</v>
      </c>
      <c r="TEC37" s="29" t="s">
        <v>635</v>
      </c>
      <c r="TED37" s="29" t="s">
        <v>635</v>
      </c>
      <c r="TEE37" s="29" t="s">
        <v>635</v>
      </c>
      <c r="TEF37" s="29" t="s">
        <v>635</v>
      </c>
      <c r="TEG37" s="29" t="s">
        <v>635</v>
      </c>
      <c r="TEH37" s="29" t="s">
        <v>635</v>
      </c>
      <c r="TEI37" s="29" t="s">
        <v>635</v>
      </c>
      <c r="TEJ37" s="29" t="s">
        <v>635</v>
      </c>
      <c r="TEK37" s="29" t="s">
        <v>635</v>
      </c>
      <c r="TEL37" s="29" t="s">
        <v>635</v>
      </c>
      <c r="TEM37" s="29" t="s">
        <v>635</v>
      </c>
      <c r="TEN37" s="29" t="s">
        <v>635</v>
      </c>
      <c r="TEO37" s="29" t="s">
        <v>635</v>
      </c>
      <c r="TEP37" s="29" t="s">
        <v>635</v>
      </c>
      <c r="TEQ37" s="29" t="s">
        <v>635</v>
      </c>
      <c r="TER37" s="29" t="s">
        <v>635</v>
      </c>
      <c r="TES37" s="29" t="s">
        <v>635</v>
      </c>
      <c r="TET37" s="29" t="s">
        <v>635</v>
      </c>
      <c r="TEU37" s="29" t="s">
        <v>635</v>
      </c>
      <c r="TEV37" s="29" t="s">
        <v>635</v>
      </c>
      <c r="TEW37" s="29" t="s">
        <v>635</v>
      </c>
      <c r="TEX37" s="29" t="s">
        <v>635</v>
      </c>
      <c r="TEY37" s="29" t="s">
        <v>635</v>
      </c>
      <c r="TEZ37" s="29" t="s">
        <v>635</v>
      </c>
      <c r="TFA37" s="29" t="s">
        <v>635</v>
      </c>
      <c r="TFB37" s="29" t="s">
        <v>635</v>
      </c>
      <c r="TFC37" s="29" t="s">
        <v>635</v>
      </c>
      <c r="TFD37" s="29" t="s">
        <v>635</v>
      </c>
      <c r="TFE37" s="29" t="s">
        <v>635</v>
      </c>
      <c r="TFF37" s="29" t="s">
        <v>635</v>
      </c>
      <c r="TFG37" s="29" t="s">
        <v>635</v>
      </c>
      <c r="TFH37" s="29" t="s">
        <v>635</v>
      </c>
      <c r="TFI37" s="29" t="s">
        <v>635</v>
      </c>
      <c r="TFJ37" s="29" t="s">
        <v>635</v>
      </c>
      <c r="TFK37" s="29" t="s">
        <v>635</v>
      </c>
      <c r="TFL37" s="29" t="s">
        <v>635</v>
      </c>
      <c r="TFM37" s="29" t="s">
        <v>635</v>
      </c>
      <c r="TFN37" s="29" t="s">
        <v>635</v>
      </c>
      <c r="TFO37" s="29" t="s">
        <v>635</v>
      </c>
      <c r="TFP37" s="29" t="s">
        <v>635</v>
      </c>
      <c r="TFQ37" s="29" t="s">
        <v>635</v>
      </c>
      <c r="TFR37" s="29" t="s">
        <v>635</v>
      </c>
      <c r="TFS37" s="29" t="s">
        <v>635</v>
      </c>
      <c r="TFT37" s="29" t="s">
        <v>635</v>
      </c>
      <c r="TFU37" s="29" t="s">
        <v>635</v>
      </c>
      <c r="TFV37" s="29" t="s">
        <v>635</v>
      </c>
      <c r="TFW37" s="29" t="s">
        <v>635</v>
      </c>
      <c r="TFX37" s="29" t="s">
        <v>635</v>
      </c>
      <c r="TFY37" s="29" t="s">
        <v>635</v>
      </c>
      <c r="TFZ37" s="29" t="s">
        <v>635</v>
      </c>
      <c r="TGA37" s="29" t="s">
        <v>635</v>
      </c>
      <c r="TGB37" s="29" t="s">
        <v>635</v>
      </c>
      <c r="TGC37" s="29" t="s">
        <v>635</v>
      </c>
      <c r="TGD37" s="29" t="s">
        <v>635</v>
      </c>
      <c r="TGE37" s="29" t="s">
        <v>635</v>
      </c>
      <c r="TGF37" s="29" t="s">
        <v>635</v>
      </c>
      <c r="TGG37" s="29" t="s">
        <v>635</v>
      </c>
      <c r="TGH37" s="29" t="s">
        <v>635</v>
      </c>
      <c r="TGI37" s="29" t="s">
        <v>635</v>
      </c>
      <c r="TGJ37" s="29" t="s">
        <v>635</v>
      </c>
      <c r="TGK37" s="29" t="s">
        <v>635</v>
      </c>
      <c r="TGL37" s="29" t="s">
        <v>635</v>
      </c>
      <c r="TGM37" s="29" t="s">
        <v>635</v>
      </c>
      <c r="TGN37" s="29" t="s">
        <v>635</v>
      </c>
      <c r="TGO37" s="29" t="s">
        <v>635</v>
      </c>
      <c r="TGP37" s="29" t="s">
        <v>635</v>
      </c>
      <c r="TGQ37" s="29" t="s">
        <v>635</v>
      </c>
      <c r="TGR37" s="29" t="s">
        <v>635</v>
      </c>
      <c r="TGS37" s="29" t="s">
        <v>635</v>
      </c>
      <c r="TGT37" s="29" t="s">
        <v>635</v>
      </c>
      <c r="TGU37" s="29" t="s">
        <v>635</v>
      </c>
      <c r="TGV37" s="29" t="s">
        <v>635</v>
      </c>
      <c r="TGW37" s="29" t="s">
        <v>635</v>
      </c>
      <c r="TGX37" s="29" t="s">
        <v>635</v>
      </c>
      <c r="TGY37" s="29" t="s">
        <v>635</v>
      </c>
      <c r="TGZ37" s="29" t="s">
        <v>635</v>
      </c>
      <c r="THA37" s="29" t="s">
        <v>635</v>
      </c>
      <c r="THB37" s="29" t="s">
        <v>635</v>
      </c>
      <c r="THC37" s="29" t="s">
        <v>635</v>
      </c>
      <c r="THD37" s="29" t="s">
        <v>635</v>
      </c>
      <c r="THE37" s="29" t="s">
        <v>635</v>
      </c>
      <c r="THF37" s="29" t="s">
        <v>635</v>
      </c>
      <c r="THG37" s="29" t="s">
        <v>635</v>
      </c>
      <c r="THH37" s="29" t="s">
        <v>635</v>
      </c>
      <c r="THI37" s="29" t="s">
        <v>635</v>
      </c>
      <c r="THJ37" s="29" t="s">
        <v>635</v>
      </c>
      <c r="THK37" s="29" t="s">
        <v>635</v>
      </c>
      <c r="THL37" s="29" t="s">
        <v>635</v>
      </c>
      <c r="THM37" s="29" t="s">
        <v>635</v>
      </c>
      <c r="THN37" s="29" t="s">
        <v>635</v>
      </c>
      <c r="THO37" s="29" t="s">
        <v>635</v>
      </c>
      <c r="THP37" s="29" t="s">
        <v>635</v>
      </c>
      <c r="THQ37" s="29" t="s">
        <v>635</v>
      </c>
      <c r="THR37" s="29" t="s">
        <v>635</v>
      </c>
      <c r="THS37" s="29" t="s">
        <v>635</v>
      </c>
      <c r="THT37" s="29" t="s">
        <v>635</v>
      </c>
      <c r="THU37" s="29" t="s">
        <v>635</v>
      </c>
      <c r="THV37" s="29" t="s">
        <v>635</v>
      </c>
      <c r="THW37" s="29" t="s">
        <v>635</v>
      </c>
      <c r="THX37" s="29" t="s">
        <v>635</v>
      </c>
      <c r="THY37" s="29" t="s">
        <v>635</v>
      </c>
      <c r="THZ37" s="29" t="s">
        <v>635</v>
      </c>
      <c r="TIA37" s="29" t="s">
        <v>635</v>
      </c>
      <c r="TIB37" s="29" t="s">
        <v>635</v>
      </c>
      <c r="TIC37" s="29" t="s">
        <v>635</v>
      </c>
      <c r="TID37" s="29" t="s">
        <v>635</v>
      </c>
      <c r="TIE37" s="29" t="s">
        <v>635</v>
      </c>
      <c r="TIF37" s="29" t="s">
        <v>635</v>
      </c>
      <c r="TIG37" s="29" t="s">
        <v>635</v>
      </c>
      <c r="TIH37" s="29" t="s">
        <v>635</v>
      </c>
      <c r="TII37" s="29" t="s">
        <v>635</v>
      </c>
      <c r="TIJ37" s="29" t="s">
        <v>635</v>
      </c>
      <c r="TIK37" s="29" t="s">
        <v>635</v>
      </c>
      <c r="TIL37" s="29" t="s">
        <v>635</v>
      </c>
      <c r="TIM37" s="29" t="s">
        <v>635</v>
      </c>
      <c r="TIN37" s="29" t="s">
        <v>635</v>
      </c>
      <c r="TIO37" s="29" t="s">
        <v>635</v>
      </c>
      <c r="TIP37" s="29" t="s">
        <v>635</v>
      </c>
      <c r="TIQ37" s="29" t="s">
        <v>635</v>
      </c>
      <c r="TIR37" s="29" t="s">
        <v>635</v>
      </c>
      <c r="TIS37" s="29" t="s">
        <v>635</v>
      </c>
      <c r="TIT37" s="29" t="s">
        <v>635</v>
      </c>
      <c r="TIU37" s="29" t="s">
        <v>635</v>
      </c>
      <c r="TIV37" s="29" t="s">
        <v>635</v>
      </c>
      <c r="TIW37" s="29" t="s">
        <v>635</v>
      </c>
      <c r="TIX37" s="29" t="s">
        <v>635</v>
      </c>
      <c r="TIY37" s="29" t="s">
        <v>635</v>
      </c>
      <c r="TIZ37" s="29" t="s">
        <v>635</v>
      </c>
      <c r="TJA37" s="29" t="s">
        <v>635</v>
      </c>
      <c r="TJB37" s="29" t="s">
        <v>635</v>
      </c>
      <c r="TJC37" s="29" t="s">
        <v>635</v>
      </c>
      <c r="TJD37" s="29" t="s">
        <v>635</v>
      </c>
      <c r="TJE37" s="29" t="s">
        <v>635</v>
      </c>
      <c r="TJF37" s="29" t="s">
        <v>635</v>
      </c>
      <c r="TJG37" s="29" t="s">
        <v>635</v>
      </c>
      <c r="TJH37" s="29" t="s">
        <v>635</v>
      </c>
      <c r="TJI37" s="29" t="s">
        <v>635</v>
      </c>
      <c r="TJJ37" s="29" t="s">
        <v>635</v>
      </c>
      <c r="TJK37" s="29" t="s">
        <v>635</v>
      </c>
      <c r="TJL37" s="29" t="s">
        <v>635</v>
      </c>
      <c r="TJM37" s="29" t="s">
        <v>635</v>
      </c>
      <c r="TJN37" s="29" t="s">
        <v>635</v>
      </c>
      <c r="TJO37" s="29" t="s">
        <v>635</v>
      </c>
      <c r="TJP37" s="29" t="s">
        <v>635</v>
      </c>
      <c r="TJQ37" s="29" t="s">
        <v>635</v>
      </c>
      <c r="TJR37" s="29" t="s">
        <v>635</v>
      </c>
      <c r="TJS37" s="29" t="s">
        <v>635</v>
      </c>
      <c r="TJT37" s="29" t="s">
        <v>635</v>
      </c>
      <c r="TJU37" s="29" t="s">
        <v>635</v>
      </c>
      <c r="TJV37" s="29" t="s">
        <v>635</v>
      </c>
      <c r="TJW37" s="29" t="s">
        <v>635</v>
      </c>
      <c r="TJX37" s="29" t="s">
        <v>635</v>
      </c>
      <c r="TJY37" s="29" t="s">
        <v>635</v>
      </c>
      <c r="TJZ37" s="29" t="s">
        <v>635</v>
      </c>
      <c r="TKA37" s="29" t="s">
        <v>635</v>
      </c>
      <c r="TKB37" s="29" t="s">
        <v>635</v>
      </c>
      <c r="TKC37" s="29" t="s">
        <v>635</v>
      </c>
      <c r="TKD37" s="29" t="s">
        <v>635</v>
      </c>
      <c r="TKE37" s="29" t="s">
        <v>635</v>
      </c>
      <c r="TKF37" s="29" t="s">
        <v>635</v>
      </c>
      <c r="TKG37" s="29" t="s">
        <v>635</v>
      </c>
      <c r="TKH37" s="29" t="s">
        <v>635</v>
      </c>
      <c r="TKI37" s="29" t="s">
        <v>635</v>
      </c>
      <c r="TKJ37" s="29" t="s">
        <v>635</v>
      </c>
      <c r="TKK37" s="29" t="s">
        <v>635</v>
      </c>
      <c r="TKL37" s="29" t="s">
        <v>635</v>
      </c>
      <c r="TKM37" s="29" t="s">
        <v>635</v>
      </c>
      <c r="TKN37" s="29" t="s">
        <v>635</v>
      </c>
      <c r="TKO37" s="29" t="s">
        <v>635</v>
      </c>
      <c r="TKP37" s="29" t="s">
        <v>635</v>
      </c>
      <c r="TKQ37" s="29" t="s">
        <v>635</v>
      </c>
      <c r="TKR37" s="29" t="s">
        <v>635</v>
      </c>
      <c r="TKS37" s="29" t="s">
        <v>635</v>
      </c>
      <c r="TKT37" s="29" t="s">
        <v>635</v>
      </c>
      <c r="TKU37" s="29" t="s">
        <v>635</v>
      </c>
      <c r="TKV37" s="29" t="s">
        <v>635</v>
      </c>
      <c r="TKW37" s="29" t="s">
        <v>635</v>
      </c>
      <c r="TKX37" s="29" t="s">
        <v>635</v>
      </c>
      <c r="TKY37" s="29" t="s">
        <v>635</v>
      </c>
      <c r="TKZ37" s="29" t="s">
        <v>635</v>
      </c>
      <c r="TLA37" s="29" t="s">
        <v>635</v>
      </c>
      <c r="TLB37" s="29" t="s">
        <v>635</v>
      </c>
      <c r="TLC37" s="29" t="s">
        <v>635</v>
      </c>
      <c r="TLD37" s="29" t="s">
        <v>635</v>
      </c>
      <c r="TLE37" s="29" t="s">
        <v>635</v>
      </c>
      <c r="TLF37" s="29" t="s">
        <v>635</v>
      </c>
      <c r="TLG37" s="29" t="s">
        <v>635</v>
      </c>
      <c r="TLH37" s="29" t="s">
        <v>635</v>
      </c>
      <c r="TLI37" s="29" t="s">
        <v>635</v>
      </c>
      <c r="TLJ37" s="29" t="s">
        <v>635</v>
      </c>
      <c r="TLK37" s="29" t="s">
        <v>635</v>
      </c>
      <c r="TLL37" s="29" t="s">
        <v>635</v>
      </c>
      <c r="TLM37" s="29" t="s">
        <v>635</v>
      </c>
      <c r="TLN37" s="29" t="s">
        <v>635</v>
      </c>
      <c r="TLO37" s="29" t="s">
        <v>635</v>
      </c>
      <c r="TLP37" s="29" t="s">
        <v>635</v>
      </c>
      <c r="TLQ37" s="29" t="s">
        <v>635</v>
      </c>
      <c r="TLR37" s="29" t="s">
        <v>635</v>
      </c>
      <c r="TLS37" s="29" t="s">
        <v>635</v>
      </c>
      <c r="TLT37" s="29" t="s">
        <v>635</v>
      </c>
      <c r="TLU37" s="29" t="s">
        <v>635</v>
      </c>
      <c r="TLV37" s="29" t="s">
        <v>635</v>
      </c>
      <c r="TLW37" s="29" t="s">
        <v>635</v>
      </c>
      <c r="TLX37" s="29" t="s">
        <v>635</v>
      </c>
      <c r="TLY37" s="29" t="s">
        <v>635</v>
      </c>
      <c r="TLZ37" s="29" t="s">
        <v>635</v>
      </c>
      <c r="TMA37" s="29" t="s">
        <v>635</v>
      </c>
      <c r="TMB37" s="29" t="s">
        <v>635</v>
      </c>
      <c r="TMC37" s="29" t="s">
        <v>635</v>
      </c>
      <c r="TMD37" s="29" t="s">
        <v>635</v>
      </c>
      <c r="TME37" s="29" t="s">
        <v>635</v>
      </c>
      <c r="TMF37" s="29" t="s">
        <v>635</v>
      </c>
      <c r="TMG37" s="29" t="s">
        <v>635</v>
      </c>
      <c r="TMH37" s="29" t="s">
        <v>635</v>
      </c>
      <c r="TMI37" s="29" t="s">
        <v>635</v>
      </c>
      <c r="TMJ37" s="29" t="s">
        <v>635</v>
      </c>
      <c r="TMK37" s="29" t="s">
        <v>635</v>
      </c>
      <c r="TML37" s="29" t="s">
        <v>635</v>
      </c>
      <c r="TMM37" s="29" t="s">
        <v>635</v>
      </c>
      <c r="TMN37" s="29" t="s">
        <v>635</v>
      </c>
      <c r="TMO37" s="29" t="s">
        <v>635</v>
      </c>
      <c r="TMP37" s="29" t="s">
        <v>635</v>
      </c>
      <c r="TMQ37" s="29" t="s">
        <v>635</v>
      </c>
      <c r="TMR37" s="29" t="s">
        <v>635</v>
      </c>
      <c r="TMS37" s="29" t="s">
        <v>635</v>
      </c>
      <c r="TMT37" s="29" t="s">
        <v>635</v>
      </c>
      <c r="TMU37" s="29" t="s">
        <v>635</v>
      </c>
      <c r="TMV37" s="29" t="s">
        <v>635</v>
      </c>
      <c r="TMW37" s="29" t="s">
        <v>635</v>
      </c>
      <c r="TMX37" s="29" t="s">
        <v>635</v>
      </c>
      <c r="TMY37" s="29" t="s">
        <v>635</v>
      </c>
      <c r="TMZ37" s="29" t="s">
        <v>635</v>
      </c>
      <c r="TNA37" s="29" t="s">
        <v>635</v>
      </c>
      <c r="TNB37" s="29" t="s">
        <v>635</v>
      </c>
      <c r="TNC37" s="29" t="s">
        <v>635</v>
      </c>
      <c r="TND37" s="29" t="s">
        <v>635</v>
      </c>
      <c r="TNE37" s="29" t="s">
        <v>635</v>
      </c>
      <c r="TNF37" s="29" t="s">
        <v>635</v>
      </c>
      <c r="TNG37" s="29" t="s">
        <v>635</v>
      </c>
      <c r="TNH37" s="29" t="s">
        <v>635</v>
      </c>
      <c r="TNI37" s="29" t="s">
        <v>635</v>
      </c>
      <c r="TNJ37" s="29" t="s">
        <v>635</v>
      </c>
      <c r="TNK37" s="29" t="s">
        <v>635</v>
      </c>
      <c r="TNL37" s="29" t="s">
        <v>635</v>
      </c>
      <c r="TNM37" s="29" t="s">
        <v>635</v>
      </c>
      <c r="TNN37" s="29" t="s">
        <v>635</v>
      </c>
      <c r="TNO37" s="29" t="s">
        <v>635</v>
      </c>
      <c r="TNP37" s="29" t="s">
        <v>635</v>
      </c>
      <c r="TNQ37" s="29" t="s">
        <v>635</v>
      </c>
      <c r="TNR37" s="29" t="s">
        <v>635</v>
      </c>
      <c r="TNS37" s="29" t="s">
        <v>635</v>
      </c>
      <c r="TNT37" s="29" t="s">
        <v>635</v>
      </c>
      <c r="TNU37" s="29" t="s">
        <v>635</v>
      </c>
      <c r="TNV37" s="29" t="s">
        <v>635</v>
      </c>
      <c r="TNW37" s="29" t="s">
        <v>635</v>
      </c>
      <c r="TNX37" s="29" t="s">
        <v>635</v>
      </c>
      <c r="TNY37" s="29" t="s">
        <v>635</v>
      </c>
      <c r="TNZ37" s="29" t="s">
        <v>635</v>
      </c>
      <c r="TOA37" s="29" t="s">
        <v>635</v>
      </c>
      <c r="TOB37" s="29" t="s">
        <v>635</v>
      </c>
      <c r="TOC37" s="29" t="s">
        <v>635</v>
      </c>
      <c r="TOD37" s="29" t="s">
        <v>635</v>
      </c>
      <c r="TOE37" s="29" t="s">
        <v>635</v>
      </c>
      <c r="TOF37" s="29" t="s">
        <v>635</v>
      </c>
      <c r="TOG37" s="29" t="s">
        <v>635</v>
      </c>
      <c r="TOH37" s="29" t="s">
        <v>635</v>
      </c>
      <c r="TOI37" s="29" t="s">
        <v>635</v>
      </c>
      <c r="TOJ37" s="29" t="s">
        <v>635</v>
      </c>
      <c r="TOK37" s="29" t="s">
        <v>635</v>
      </c>
      <c r="TOL37" s="29" t="s">
        <v>635</v>
      </c>
      <c r="TOM37" s="29" t="s">
        <v>635</v>
      </c>
      <c r="TON37" s="29" t="s">
        <v>635</v>
      </c>
      <c r="TOO37" s="29" t="s">
        <v>635</v>
      </c>
      <c r="TOP37" s="29" t="s">
        <v>635</v>
      </c>
      <c r="TOQ37" s="29" t="s">
        <v>635</v>
      </c>
      <c r="TOR37" s="29" t="s">
        <v>635</v>
      </c>
      <c r="TOS37" s="29" t="s">
        <v>635</v>
      </c>
      <c r="TOT37" s="29" t="s">
        <v>635</v>
      </c>
      <c r="TOU37" s="29" t="s">
        <v>635</v>
      </c>
      <c r="TOV37" s="29" t="s">
        <v>635</v>
      </c>
      <c r="TOW37" s="29" t="s">
        <v>635</v>
      </c>
      <c r="TOX37" s="29" t="s">
        <v>635</v>
      </c>
      <c r="TOY37" s="29" t="s">
        <v>635</v>
      </c>
      <c r="TOZ37" s="29" t="s">
        <v>635</v>
      </c>
      <c r="TPA37" s="29" t="s">
        <v>635</v>
      </c>
      <c r="TPB37" s="29" t="s">
        <v>635</v>
      </c>
      <c r="TPC37" s="29" t="s">
        <v>635</v>
      </c>
      <c r="TPD37" s="29" t="s">
        <v>635</v>
      </c>
      <c r="TPE37" s="29" t="s">
        <v>635</v>
      </c>
      <c r="TPF37" s="29" t="s">
        <v>635</v>
      </c>
      <c r="TPG37" s="29" t="s">
        <v>635</v>
      </c>
      <c r="TPH37" s="29" t="s">
        <v>635</v>
      </c>
      <c r="TPI37" s="29" t="s">
        <v>635</v>
      </c>
      <c r="TPJ37" s="29" t="s">
        <v>635</v>
      </c>
      <c r="TPK37" s="29" t="s">
        <v>635</v>
      </c>
      <c r="TPL37" s="29" t="s">
        <v>635</v>
      </c>
      <c r="TPM37" s="29" t="s">
        <v>635</v>
      </c>
      <c r="TPN37" s="29" t="s">
        <v>635</v>
      </c>
      <c r="TPO37" s="29" t="s">
        <v>635</v>
      </c>
      <c r="TPP37" s="29" t="s">
        <v>635</v>
      </c>
      <c r="TPQ37" s="29" t="s">
        <v>635</v>
      </c>
      <c r="TPR37" s="29" t="s">
        <v>635</v>
      </c>
      <c r="TPS37" s="29" t="s">
        <v>635</v>
      </c>
      <c r="TPT37" s="29" t="s">
        <v>635</v>
      </c>
      <c r="TPU37" s="29" t="s">
        <v>635</v>
      </c>
      <c r="TPV37" s="29" t="s">
        <v>635</v>
      </c>
      <c r="TPW37" s="29" t="s">
        <v>635</v>
      </c>
      <c r="TPX37" s="29" t="s">
        <v>635</v>
      </c>
      <c r="TPY37" s="29" t="s">
        <v>635</v>
      </c>
      <c r="TPZ37" s="29" t="s">
        <v>635</v>
      </c>
      <c r="TQA37" s="29" t="s">
        <v>635</v>
      </c>
      <c r="TQB37" s="29" t="s">
        <v>635</v>
      </c>
      <c r="TQC37" s="29" t="s">
        <v>635</v>
      </c>
      <c r="TQD37" s="29" t="s">
        <v>635</v>
      </c>
      <c r="TQE37" s="29" t="s">
        <v>635</v>
      </c>
      <c r="TQF37" s="29" t="s">
        <v>635</v>
      </c>
      <c r="TQG37" s="29" t="s">
        <v>635</v>
      </c>
      <c r="TQH37" s="29" t="s">
        <v>635</v>
      </c>
      <c r="TQI37" s="29" t="s">
        <v>635</v>
      </c>
      <c r="TQJ37" s="29" t="s">
        <v>635</v>
      </c>
      <c r="TQK37" s="29" t="s">
        <v>635</v>
      </c>
      <c r="TQL37" s="29" t="s">
        <v>635</v>
      </c>
      <c r="TQM37" s="29" t="s">
        <v>635</v>
      </c>
      <c r="TQN37" s="29" t="s">
        <v>635</v>
      </c>
      <c r="TQO37" s="29" t="s">
        <v>635</v>
      </c>
      <c r="TQP37" s="29" t="s">
        <v>635</v>
      </c>
      <c r="TQQ37" s="29" t="s">
        <v>635</v>
      </c>
      <c r="TQR37" s="29" t="s">
        <v>635</v>
      </c>
      <c r="TQS37" s="29" t="s">
        <v>635</v>
      </c>
      <c r="TQT37" s="29" t="s">
        <v>635</v>
      </c>
      <c r="TQU37" s="29" t="s">
        <v>635</v>
      </c>
      <c r="TQV37" s="29" t="s">
        <v>635</v>
      </c>
      <c r="TQW37" s="29" t="s">
        <v>635</v>
      </c>
      <c r="TQX37" s="29" t="s">
        <v>635</v>
      </c>
      <c r="TQY37" s="29" t="s">
        <v>635</v>
      </c>
      <c r="TQZ37" s="29" t="s">
        <v>635</v>
      </c>
      <c r="TRA37" s="29" t="s">
        <v>635</v>
      </c>
      <c r="TRB37" s="29" t="s">
        <v>635</v>
      </c>
      <c r="TRC37" s="29" t="s">
        <v>635</v>
      </c>
      <c r="TRD37" s="29" t="s">
        <v>635</v>
      </c>
      <c r="TRE37" s="29" t="s">
        <v>635</v>
      </c>
      <c r="TRF37" s="29" t="s">
        <v>635</v>
      </c>
      <c r="TRG37" s="29" t="s">
        <v>635</v>
      </c>
      <c r="TRH37" s="29" t="s">
        <v>635</v>
      </c>
      <c r="TRI37" s="29" t="s">
        <v>635</v>
      </c>
      <c r="TRJ37" s="29" t="s">
        <v>635</v>
      </c>
      <c r="TRK37" s="29" t="s">
        <v>635</v>
      </c>
      <c r="TRL37" s="29" t="s">
        <v>635</v>
      </c>
      <c r="TRM37" s="29" t="s">
        <v>635</v>
      </c>
      <c r="TRN37" s="29" t="s">
        <v>635</v>
      </c>
      <c r="TRO37" s="29" t="s">
        <v>635</v>
      </c>
      <c r="TRP37" s="29" t="s">
        <v>635</v>
      </c>
      <c r="TRQ37" s="29" t="s">
        <v>635</v>
      </c>
      <c r="TRR37" s="29" t="s">
        <v>635</v>
      </c>
      <c r="TRS37" s="29" t="s">
        <v>635</v>
      </c>
      <c r="TRT37" s="29" t="s">
        <v>635</v>
      </c>
      <c r="TRU37" s="29" t="s">
        <v>635</v>
      </c>
      <c r="TRV37" s="29" t="s">
        <v>635</v>
      </c>
      <c r="TRW37" s="29" t="s">
        <v>635</v>
      </c>
      <c r="TRX37" s="29" t="s">
        <v>635</v>
      </c>
      <c r="TRY37" s="29" t="s">
        <v>635</v>
      </c>
      <c r="TRZ37" s="29" t="s">
        <v>635</v>
      </c>
      <c r="TSA37" s="29" t="s">
        <v>635</v>
      </c>
      <c r="TSB37" s="29" t="s">
        <v>635</v>
      </c>
      <c r="TSC37" s="29" t="s">
        <v>635</v>
      </c>
      <c r="TSD37" s="29" t="s">
        <v>635</v>
      </c>
      <c r="TSE37" s="29" t="s">
        <v>635</v>
      </c>
      <c r="TSF37" s="29" t="s">
        <v>635</v>
      </c>
      <c r="TSG37" s="29" t="s">
        <v>635</v>
      </c>
      <c r="TSH37" s="29" t="s">
        <v>635</v>
      </c>
      <c r="TSI37" s="29" t="s">
        <v>635</v>
      </c>
      <c r="TSJ37" s="29" t="s">
        <v>635</v>
      </c>
      <c r="TSK37" s="29" t="s">
        <v>635</v>
      </c>
      <c r="TSL37" s="29" t="s">
        <v>635</v>
      </c>
      <c r="TSM37" s="29" t="s">
        <v>635</v>
      </c>
      <c r="TSN37" s="29" t="s">
        <v>635</v>
      </c>
      <c r="TSO37" s="29" t="s">
        <v>635</v>
      </c>
      <c r="TSP37" s="29" t="s">
        <v>635</v>
      </c>
      <c r="TSQ37" s="29" t="s">
        <v>635</v>
      </c>
      <c r="TSR37" s="29" t="s">
        <v>635</v>
      </c>
      <c r="TSS37" s="29" t="s">
        <v>635</v>
      </c>
      <c r="TST37" s="29" t="s">
        <v>635</v>
      </c>
      <c r="TSU37" s="29" t="s">
        <v>635</v>
      </c>
      <c r="TSV37" s="29" t="s">
        <v>635</v>
      </c>
      <c r="TSW37" s="29" t="s">
        <v>635</v>
      </c>
      <c r="TSX37" s="29" t="s">
        <v>635</v>
      </c>
      <c r="TSY37" s="29" t="s">
        <v>635</v>
      </c>
      <c r="TSZ37" s="29" t="s">
        <v>635</v>
      </c>
      <c r="TTA37" s="29" t="s">
        <v>635</v>
      </c>
      <c r="TTB37" s="29" t="s">
        <v>635</v>
      </c>
      <c r="TTC37" s="29" t="s">
        <v>635</v>
      </c>
      <c r="TTD37" s="29" t="s">
        <v>635</v>
      </c>
      <c r="TTE37" s="29" t="s">
        <v>635</v>
      </c>
      <c r="TTF37" s="29" t="s">
        <v>635</v>
      </c>
      <c r="TTG37" s="29" t="s">
        <v>635</v>
      </c>
      <c r="TTH37" s="29" t="s">
        <v>635</v>
      </c>
      <c r="TTI37" s="29" t="s">
        <v>635</v>
      </c>
      <c r="TTJ37" s="29" t="s">
        <v>635</v>
      </c>
      <c r="TTK37" s="29" t="s">
        <v>635</v>
      </c>
      <c r="TTL37" s="29" t="s">
        <v>635</v>
      </c>
      <c r="TTM37" s="29" t="s">
        <v>635</v>
      </c>
      <c r="TTN37" s="29" t="s">
        <v>635</v>
      </c>
      <c r="TTO37" s="29" t="s">
        <v>635</v>
      </c>
      <c r="TTP37" s="29" t="s">
        <v>635</v>
      </c>
      <c r="TTQ37" s="29" t="s">
        <v>635</v>
      </c>
      <c r="TTR37" s="29" t="s">
        <v>635</v>
      </c>
      <c r="TTS37" s="29" t="s">
        <v>635</v>
      </c>
      <c r="TTT37" s="29" t="s">
        <v>635</v>
      </c>
      <c r="TTU37" s="29" t="s">
        <v>635</v>
      </c>
      <c r="TTV37" s="29" t="s">
        <v>635</v>
      </c>
      <c r="TTW37" s="29" t="s">
        <v>635</v>
      </c>
      <c r="TTX37" s="29" t="s">
        <v>635</v>
      </c>
      <c r="TTY37" s="29" t="s">
        <v>635</v>
      </c>
      <c r="TTZ37" s="29" t="s">
        <v>635</v>
      </c>
      <c r="TUA37" s="29" t="s">
        <v>635</v>
      </c>
      <c r="TUB37" s="29" t="s">
        <v>635</v>
      </c>
      <c r="TUC37" s="29" t="s">
        <v>635</v>
      </c>
      <c r="TUD37" s="29" t="s">
        <v>635</v>
      </c>
      <c r="TUE37" s="29" t="s">
        <v>635</v>
      </c>
      <c r="TUF37" s="29" t="s">
        <v>635</v>
      </c>
      <c r="TUG37" s="29" t="s">
        <v>635</v>
      </c>
      <c r="TUH37" s="29" t="s">
        <v>635</v>
      </c>
      <c r="TUI37" s="29" t="s">
        <v>635</v>
      </c>
      <c r="TUJ37" s="29" t="s">
        <v>635</v>
      </c>
      <c r="TUK37" s="29" t="s">
        <v>635</v>
      </c>
      <c r="TUL37" s="29" t="s">
        <v>635</v>
      </c>
      <c r="TUM37" s="29" t="s">
        <v>635</v>
      </c>
      <c r="TUN37" s="29" t="s">
        <v>635</v>
      </c>
      <c r="TUO37" s="29" t="s">
        <v>635</v>
      </c>
      <c r="TUP37" s="29" t="s">
        <v>635</v>
      </c>
      <c r="TUQ37" s="29" t="s">
        <v>635</v>
      </c>
      <c r="TUR37" s="29" t="s">
        <v>635</v>
      </c>
      <c r="TUS37" s="29" t="s">
        <v>635</v>
      </c>
      <c r="TUT37" s="29" t="s">
        <v>635</v>
      </c>
      <c r="TUU37" s="29" t="s">
        <v>635</v>
      </c>
      <c r="TUV37" s="29" t="s">
        <v>635</v>
      </c>
      <c r="TUW37" s="29" t="s">
        <v>635</v>
      </c>
      <c r="TUX37" s="29" t="s">
        <v>635</v>
      </c>
      <c r="TUY37" s="29" t="s">
        <v>635</v>
      </c>
      <c r="TUZ37" s="29" t="s">
        <v>635</v>
      </c>
      <c r="TVA37" s="29" t="s">
        <v>635</v>
      </c>
      <c r="TVB37" s="29" t="s">
        <v>635</v>
      </c>
      <c r="TVC37" s="29" t="s">
        <v>635</v>
      </c>
      <c r="TVD37" s="29" t="s">
        <v>635</v>
      </c>
      <c r="TVE37" s="29" t="s">
        <v>635</v>
      </c>
      <c r="TVF37" s="29" t="s">
        <v>635</v>
      </c>
      <c r="TVG37" s="29" t="s">
        <v>635</v>
      </c>
      <c r="TVH37" s="29" t="s">
        <v>635</v>
      </c>
      <c r="TVI37" s="29" t="s">
        <v>635</v>
      </c>
      <c r="TVJ37" s="29" t="s">
        <v>635</v>
      </c>
      <c r="TVK37" s="29" t="s">
        <v>635</v>
      </c>
      <c r="TVL37" s="29" t="s">
        <v>635</v>
      </c>
      <c r="TVM37" s="29" t="s">
        <v>635</v>
      </c>
      <c r="TVN37" s="29" t="s">
        <v>635</v>
      </c>
      <c r="TVO37" s="29" t="s">
        <v>635</v>
      </c>
      <c r="TVP37" s="29" t="s">
        <v>635</v>
      </c>
      <c r="TVQ37" s="29" t="s">
        <v>635</v>
      </c>
      <c r="TVR37" s="29" t="s">
        <v>635</v>
      </c>
      <c r="TVS37" s="29" t="s">
        <v>635</v>
      </c>
      <c r="TVT37" s="29" t="s">
        <v>635</v>
      </c>
      <c r="TVU37" s="29" t="s">
        <v>635</v>
      </c>
      <c r="TVV37" s="29" t="s">
        <v>635</v>
      </c>
      <c r="TVW37" s="29" t="s">
        <v>635</v>
      </c>
      <c r="TVX37" s="29" t="s">
        <v>635</v>
      </c>
      <c r="TVY37" s="29" t="s">
        <v>635</v>
      </c>
      <c r="TVZ37" s="29" t="s">
        <v>635</v>
      </c>
      <c r="TWA37" s="29" t="s">
        <v>635</v>
      </c>
      <c r="TWB37" s="29" t="s">
        <v>635</v>
      </c>
      <c r="TWC37" s="29" t="s">
        <v>635</v>
      </c>
      <c r="TWD37" s="29" t="s">
        <v>635</v>
      </c>
      <c r="TWE37" s="29" t="s">
        <v>635</v>
      </c>
      <c r="TWF37" s="29" t="s">
        <v>635</v>
      </c>
      <c r="TWG37" s="29" t="s">
        <v>635</v>
      </c>
      <c r="TWH37" s="29" t="s">
        <v>635</v>
      </c>
      <c r="TWI37" s="29" t="s">
        <v>635</v>
      </c>
      <c r="TWJ37" s="29" t="s">
        <v>635</v>
      </c>
      <c r="TWK37" s="29" t="s">
        <v>635</v>
      </c>
      <c r="TWL37" s="29" t="s">
        <v>635</v>
      </c>
      <c r="TWM37" s="29" t="s">
        <v>635</v>
      </c>
      <c r="TWN37" s="29" t="s">
        <v>635</v>
      </c>
      <c r="TWO37" s="29" t="s">
        <v>635</v>
      </c>
      <c r="TWP37" s="29" t="s">
        <v>635</v>
      </c>
      <c r="TWQ37" s="29" t="s">
        <v>635</v>
      </c>
      <c r="TWR37" s="29" t="s">
        <v>635</v>
      </c>
      <c r="TWS37" s="29" t="s">
        <v>635</v>
      </c>
      <c r="TWT37" s="29" t="s">
        <v>635</v>
      </c>
      <c r="TWU37" s="29" t="s">
        <v>635</v>
      </c>
      <c r="TWV37" s="29" t="s">
        <v>635</v>
      </c>
      <c r="TWW37" s="29" t="s">
        <v>635</v>
      </c>
      <c r="TWX37" s="29" t="s">
        <v>635</v>
      </c>
      <c r="TWY37" s="29" t="s">
        <v>635</v>
      </c>
      <c r="TWZ37" s="29" t="s">
        <v>635</v>
      </c>
      <c r="TXA37" s="29" t="s">
        <v>635</v>
      </c>
      <c r="TXB37" s="29" t="s">
        <v>635</v>
      </c>
      <c r="TXC37" s="29" t="s">
        <v>635</v>
      </c>
      <c r="TXD37" s="29" t="s">
        <v>635</v>
      </c>
      <c r="TXE37" s="29" t="s">
        <v>635</v>
      </c>
      <c r="TXF37" s="29" t="s">
        <v>635</v>
      </c>
      <c r="TXG37" s="29" t="s">
        <v>635</v>
      </c>
      <c r="TXH37" s="29" t="s">
        <v>635</v>
      </c>
      <c r="TXI37" s="29" t="s">
        <v>635</v>
      </c>
      <c r="TXJ37" s="29" t="s">
        <v>635</v>
      </c>
      <c r="TXK37" s="29" t="s">
        <v>635</v>
      </c>
      <c r="TXL37" s="29" t="s">
        <v>635</v>
      </c>
      <c r="TXM37" s="29" t="s">
        <v>635</v>
      </c>
      <c r="TXN37" s="29" t="s">
        <v>635</v>
      </c>
      <c r="TXO37" s="29" t="s">
        <v>635</v>
      </c>
      <c r="TXP37" s="29" t="s">
        <v>635</v>
      </c>
      <c r="TXQ37" s="29" t="s">
        <v>635</v>
      </c>
      <c r="TXR37" s="29" t="s">
        <v>635</v>
      </c>
      <c r="TXS37" s="29" t="s">
        <v>635</v>
      </c>
      <c r="TXT37" s="29" t="s">
        <v>635</v>
      </c>
      <c r="TXU37" s="29" t="s">
        <v>635</v>
      </c>
      <c r="TXV37" s="29" t="s">
        <v>635</v>
      </c>
      <c r="TXW37" s="29" t="s">
        <v>635</v>
      </c>
      <c r="TXX37" s="29" t="s">
        <v>635</v>
      </c>
      <c r="TXY37" s="29" t="s">
        <v>635</v>
      </c>
      <c r="TXZ37" s="29" t="s">
        <v>635</v>
      </c>
      <c r="TYA37" s="29" t="s">
        <v>635</v>
      </c>
      <c r="TYB37" s="29" t="s">
        <v>635</v>
      </c>
      <c r="TYC37" s="29" t="s">
        <v>635</v>
      </c>
      <c r="TYD37" s="29" t="s">
        <v>635</v>
      </c>
      <c r="TYE37" s="29" t="s">
        <v>635</v>
      </c>
      <c r="TYF37" s="29" t="s">
        <v>635</v>
      </c>
      <c r="TYG37" s="29" t="s">
        <v>635</v>
      </c>
      <c r="TYH37" s="29" t="s">
        <v>635</v>
      </c>
      <c r="TYI37" s="29" t="s">
        <v>635</v>
      </c>
      <c r="TYJ37" s="29" t="s">
        <v>635</v>
      </c>
      <c r="TYK37" s="29" t="s">
        <v>635</v>
      </c>
      <c r="TYL37" s="29" t="s">
        <v>635</v>
      </c>
      <c r="TYM37" s="29" t="s">
        <v>635</v>
      </c>
      <c r="TYN37" s="29" t="s">
        <v>635</v>
      </c>
      <c r="TYO37" s="29" t="s">
        <v>635</v>
      </c>
      <c r="TYP37" s="29" t="s">
        <v>635</v>
      </c>
      <c r="TYQ37" s="29" t="s">
        <v>635</v>
      </c>
      <c r="TYR37" s="29" t="s">
        <v>635</v>
      </c>
      <c r="TYS37" s="29" t="s">
        <v>635</v>
      </c>
      <c r="TYT37" s="29" t="s">
        <v>635</v>
      </c>
      <c r="TYU37" s="29" t="s">
        <v>635</v>
      </c>
      <c r="TYV37" s="29" t="s">
        <v>635</v>
      </c>
      <c r="TYW37" s="29" t="s">
        <v>635</v>
      </c>
      <c r="TYX37" s="29" t="s">
        <v>635</v>
      </c>
      <c r="TYY37" s="29" t="s">
        <v>635</v>
      </c>
      <c r="TYZ37" s="29" t="s">
        <v>635</v>
      </c>
      <c r="TZA37" s="29" t="s">
        <v>635</v>
      </c>
      <c r="TZB37" s="29" t="s">
        <v>635</v>
      </c>
      <c r="TZC37" s="29" t="s">
        <v>635</v>
      </c>
      <c r="TZD37" s="29" t="s">
        <v>635</v>
      </c>
      <c r="TZE37" s="29" t="s">
        <v>635</v>
      </c>
      <c r="TZF37" s="29" t="s">
        <v>635</v>
      </c>
      <c r="TZG37" s="29" t="s">
        <v>635</v>
      </c>
      <c r="TZH37" s="29" t="s">
        <v>635</v>
      </c>
      <c r="TZI37" s="29" t="s">
        <v>635</v>
      </c>
      <c r="TZJ37" s="29" t="s">
        <v>635</v>
      </c>
      <c r="TZK37" s="29" t="s">
        <v>635</v>
      </c>
      <c r="TZL37" s="29" t="s">
        <v>635</v>
      </c>
      <c r="TZM37" s="29" t="s">
        <v>635</v>
      </c>
      <c r="TZN37" s="29" t="s">
        <v>635</v>
      </c>
      <c r="TZO37" s="29" t="s">
        <v>635</v>
      </c>
      <c r="TZP37" s="29" t="s">
        <v>635</v>
      </c>
      <c r="TZQ37" s="29" t="s">
        <v>635</v>
      </c>
      <c r="TZR37" s="29" t="s">
        <v>635</v>
      </c>
      <c r="TZS37" s="29" t="s">
        <v>635</v>
      </c>
      <c r="TZT37" s="29" t="s">
        <v>635</v>
      </c>
      <c r="TZU37" s="29" t="s">
        <v>635</v>
      </c>
      <c r="TZV37" s="29" t="s">
        <v>635</v>
      </c>
      <c r="TZW37" s="29" t="s">
        <v>635</v>
      </c>
      <c r="TZX37" s="29" t="s">
        <v>635</v>
      </c>
      <c r="TZY37" s="29" t="s">
        <v>635</v>
      </c>
      <c r="TZZ37" s="29" t="s">
        <v>635</v>
      </c>
      <c r="UAA37" s="29" t="s">
        <v>635</v>
      </c>
      <c r="UAB37" s="29" t="s">
        <v>635</v>
      </c>
      <c r="UAC37" s="29" t="s">
        <v>635</v>
      </c>
      <c r="UAD37" s="29" t="s">
        <v>635</v>
      </c>
      <c r="UAE37" s="29" t="s">
        <v>635</v>
      </c>
      <c r="UAF37" s="29" t="s">
        <v>635</v>
      </c>
      <c r="UAG37" s="29" t="s">
        <v>635</v>
      </c>
      <c r="UAH37" s="29" t="s">
        <v>635</v>
      </c>
      <c r="UAI37" s="29" t="s">
        <v>635</v>
      </c>
      <c r="UAJ37" s="29" t="s">
        <v>635</v>
      </c>
      <c r="UAK37" s="29" t="s">
        <v>635</v>
      </c>
      <c r="UAL37" s="29" t="s">
        <v>635</v>
      </c>
      <c r="UAM37" s="29" t="s">
        <v>635</v>
      </c>
      <c r="UAN37" s="29" t="s">
        <v>635</v>
      </c>
      <c r="UAO37" s="29" t="s">
        <v>635</v>
      </c>
      <c r="UAP37" s="29" t="s">
        <v>635</v>
      </c>
      <c r="UAQ37" s="29" t="s">
        <v>635</v>
      </c>
      <c r="UAR37" s="29" t="s">
        <v>635</v>
      </c>
      <c r="UAS37" s="29" t="s">
        <v>635</v>
      </c>
      <c r="UAT37" s="29" t="s">
        <v>635</v>
      </c>
      <c r="UAU37" s="29" t="s">
        <v>635</v>
      </c>
      <c r="UAV37" s="29" t="s">
        <v>635</v>
      </c>
      <c r="UAW37" s="29" t="s">
        <v>635</v>
      </c>
      <c r="UAX37" s="29" t="s">
        <v>635</v>
      </c>
      <c r="UAY37" s="29" t="s">
        <v>635</v>
      </c>
      <c r="UAZ37" s="29" t="s">
        <v>635</v>
      </c>
      <c r="UBA37" s="29" t="s">
        <v>635</v>
      </c>
      <c r="UBB37" s="29" t="s">
        <v>635</v>
      </c>
      <c r="UBC37" s="29" t="s">
        <v>635</v>
      </c>
      <c r="UBD37" s="29" t="s">
        <v>635</v>
      </c>
      <c r="UBE37" s="29" t="s">
        <v>635</v>
      </c>
      <c r="UBF37" s="29" t="s">
        <v>635</v>
      </c>
      <c r="UBG37" s="29" t="s">
        <v>635</v>
      </c>
      <c r="UBH37" s="29" t="s">
        <v>635</v>
      </c>
      <c r="UBI37" s="29" t="s">
        <v>635</v>
      </c>
      <c r="UBJ37" s="29" t="s">
        <v>635</v>
      </c>
      <c r="UBK37" s="29" t="s">
        <v>635</v>
      </c>
      <c r="UBL37" s="29" t="s">
        <v>635</v>
      </c>
      <c r="UBM37" s="29" t="s">
        <v>635</v>
      </c>
      <c r="UBN37" s="29" t="s">
        <v>635</v>
      </c>
      <c r="UBO37" s="29" t="s">
        <v>635</v>
      </c>
      <c r="UBP37" s="29" t="s">
        <v>635</v>
      </c>
      <c r="UBQ37" s="29" t="s">
        <v>635</v>
      </c>
      <c r="UBR37" s="29" t="s">
        <v>635</v>
      </c>
      <c r="UBS37" s="29" t="s">
        <v>635</v>
      </c>
      <c r="UBT37" s="29" t="s">
        <v>635</v>
      </c>
      <c r="UBU37" s="29" t="s">
        <v>635</v>
      </c>
      <c r="UBV37" s="29" t="s">
        <v>635</v>
      </c>
      <c r="UBW37" s="29" t="s">
        <v>635</v>
      </c>
      <c r="UBX37" s="29" t="s">
        <v>635</v>
      </c>
      <c r="UBY37" s="29" t="s">
        <v>635</v>
      </c>
      <c r="UBZ37" s="29" t="s">
        <v>635</v>
      </c>
      <c r="UCA37" s="29" t="s">
        <v>635</v>
      </c>
      <c r="UCB37" s="29" t="s">
        <v>635</v>
      </c>
      <c r="UCC37" s="29" t="s">
        <v>635</v>
      </c>
      <c r="UCD37" s="29" t="s">
        <v>635</v>
      </c>
      <c r="UCE37" s="29" t="s">
        <v>635</v>
      </c>
      <c r="UCF37" s="29" t="s">
        <v>635</v>
      </c>
      <c r="UCG37" s="29" t="s">
        <v>635</v>
      </c>
      <c r="UCH37" s="29" t="s">
        <v>635</v>
      </c>
      <c r="UCI37" s="29" t="s">
        <v>635</v>
      </c>
      <c r="UCJ37" s="29" t="s">
        <v>635</v>
      </c>
      <c r="UCK37" s="29" t="s">
        <v>635</v>
      </c>
      <c r="UCL37" s="29" t="s">
        <v>635</v>
      </c>
      <c r="UCM37" s="29" t="s">
        <v>635</v>
      </c>
      <c r="UCN37" s="29" t="s">
        <v>635</v>
      </c>
      <c r="UCO37" s="29" t="s">
        <v>635</v>
      </c>
      <c r="UCP37" s="29" t="s">
        <v>635</v>
      </c>
      <c r="UCQ37" s="29" t="s">
        <v>635</v>
      </c>
      <c r="UCR37" s="29" t="s">
        <v>635</v>
      </c>
      <c r="UCS37" s="29" t="s">
        <v>635</v>
      </c>
      <c r="UCT37" s="29" t="s">
        <v>635</v>
      </c>
      <c r="UCU37" s="29" t="s">
        <v>635</v>
      </c>
      <c r="UCV37" s="29" t="s">
        <v>635</v>
      </c>
      <c r="UCW37" s="29" t="s">
        <v>635</v>
      </c>
      <c r="UCX37" s="29" t="s">
        <v>635</v>
      </c>
      <c r="UCY37" s="29" t="s">
        <v>635</v>
      </c>
      <c r="UCZ37" s="29" t="s">
        <v>635</v>
      </c>
      <c r="UDA37" s="29" t="s">
        <v>635</v>
      </c>
      <c r="UDB37" s="29" t="s">
        <v>635</v>
      </c>
      <c r="UDC37" s="29" t="s">
        <v>635</v>
      </c>
      <c r="UDD37" s="29" t="s">
        <v>635</v>
      </c>
      <c r="UDE37" s="29" t="s">
        <v>635</v>
      </c>
      <c r="UDF37" s="29" t="s">
        <v>635</v>
      </c>
      <c r="UDG37" s="29" t="s">
        <v>635</v>
      </c>
      <c r="UDH37" s="29" t="s">
        <v>635</v>
      </c>
      <c r="UDI37" s="29" t="s">
        <v>635</v>
      </c>
      <c r="UDJ37" s="29" t="s">
        <v>635</v>
      </c>
      <c r="UDK37" s="29" t="s">
        <v>635</v>
      </c>
      <c r="UDL37" s="29" t="s">
        <v>635</v>
      </c>
      <c r="UDM37" s="29" t="s">
        <v>635</v>
      </c>
      <c r="UDN37" s="29" t="s">
        <v>635</v>
      </c>
      <c r="UDO37" s="29" t="s">
        <v>635</v>
      </c>
      <c r="UDP37" s="29" t="s">
        <v>635</v>
      </c>
      <c r="UDQ37" s="29" t="s">
        <v>635</v>
      </c>
      <c r="UDR37" s="29" t="s">
        <v>635</v>
      </c>
      <c r="UDS37" s="29" t="s">
        <v>635</v>
      </c>
      <c r="UDT37" s="29" t="s">
        <v>635</v>
      </c>
      <c r="UDU37" s="29" t="s">
        <v>635</v>
      </c>
      <c r="UDV37" s="29" t="s">
        <v>635</v>
      </c>
      <c r="UDW37" s="29" t="s">
        <v>635</v>
      </c>
      <c r="UDX37" s="29" t="s">
        <v>635</v>
      </c>
      <c r="UDY37" s="29" t="s">
        <v>635</v>
      </c>
      <c r="UDZ37" s="29" t="s">
        <v>635</v>
      </c>
      <c r="UEA37" s="29" t="s">
        <v>635</v>
      </c>
      <c r="UEB37" s="29" t="s">
        <v>635</v>
      </c>
      <c r="UEC37" s="29" t="s">
        <v>635</v>
      </c>
      <c r="UED37" s="29" t="s">
        <v>635</v>
      </c>
      <c r="UEE37" s="29" t="s">
        <v>635</v>
      </c>
      <c r="UEF37" s="29" t="s">
        <v>635</v>
      </c>
      <c r="UEG37" s="29" t="s">
        <v>635</v>
      </c>
      <c r="UEH37" s="29" t="s">
        <v>635</v>
      </c>
      <c r="UEI37" s="29" t="s">
        <v>635</v>
      </c>
      <c r="UEJ37" s="29" t="s">
        <v>635</v>
      </c>
      <c r="UEK37" s="29" t="s">
        <v>635</v>
      </c>
      <c r="UEL37" s="29" t="s">
        <v>635</v>
      </c>
      <c r="UEM37" s="29" t="s">
        <v>635</v>
      </c>
      <c r="UEN37" s="29" t="s">
        <v>635</v>
      </c>
      <c r="UEO37" s="29" t="s">
        <v>635</v>
      </c>
      <c r="UEP37" s="29" t="s">
        <v>635</v>
      </c>
      <c r="UEQ37" s="29" t="s">
        <v>635</v>
      </c>
      <c r="UER37" s="29" t="s">
        <v>635</v>
      </c>
      <c r="UES37" s="29" t="s">
        <v>635</v>
      </c>
      <c r="UET37" s="29" t="s">
        <v>635</v>
      </c>
      <c r="UEU37" s="29" t="s">
        <v>635</v>
      </c>
      <c r="UEV37" s="29" t="s">
        <v>635</v>
      </c>
      <c r="UEW37" s="29" t="s">
        <v>635</v>
      </c>
      <c r="UEX37" s="29" t="s">
        <v>635</v>
      </c>
      <c r="UEY37" s="29" t="s">
        <v>635</v>
      </c>
      <c r="UEZ37" s="29" t="s">
        <v>635</v>
      </c>
      <c r="UFA37" s="29" t="s">
        <v>635</v>
      </c>
      <c r="UFB37" s="29" t="s">
        <v>635</v>
      </c>
      <c r="UFC37" s="29" t="s">
        <v>635</v>
      </c>
      <c r="UFD37" s="29" t="s">
        <v>635</v>
      </c>
      <c r="UFE37" s="29" t="s">
        <v>635</v>
      </c>
      <c r="UFF37" s="29" t="s">
        <v>635</v>
      </c>
      <c r="UFG37" s="29" t="s">
        <v>635</v>
      </c>
      <c r="UFH37" s="29" t="s">
        <v>635</v>
      </c>
      <c r="UFI37" s="29" t="s">
        <v>635</v>
      </c>
      <c r="UFJ37" s="29" t="s">
        <v>635</v>
      </c>
      <c r="UFK37" s="29" t="s">
        <v>635</v>
      </c>
      <c r="UFL37" s="29" t="s">
        <v>635</v>
      </c>
      <c r="UFM37" s="29" t="s">
        <v>635</v>
      </c>
      <c r="UFN37" s="29" t="s">
        <v>635</v>
      </c>
      <c r="UFO37" s="29" t="s">
        <v>635</v>
      </c>
      <c r="UFP37" s="29" t="s">
        <v>635</v>
      </c>
      <c r="UFQ37" s="29" t="s">
        <v>635</v>
      </c>
      <c r="UFR37" s="29" t="s">
        <v>635</v>
      </c>
      <c r="UFS37" s="29" t="s">
        <v>635</v>
      </c>
      <c r="UFT37" s="29" t="s">
        <v>635</v>
      </c>
      <c r="UFU37" s="29" t="s">
        <v>635</v>
      </c>
      <c r="UFV37" s="29" t="s">
        <v>635</v>
      </c>
      <c r="UFW37" s="29" t="s">
        <v>635</v>
      </c>
      <c r="UFX37" s="29" t="s">
        <v>635</v>
      </c>
      <c r="UFY37" s="29" t="s">
        <v>635</v>
      </c>
      <c r="UFZ37" s="29" t="s">
        <v>635</v>
      </c>
      <c r="UGA37" s="29" t="s">
        <v>635</v>
      </c>
      <c r="UGB37" s="29" t="s">
        <v>635</v>
      </c>
      <c r="UGC37" s="29" t="s">
        <v>635</v>
      </c>
      <c r="UGD37" s="29" t="s">
        <v>635</v>
      </c>
      <c r="UGE37" s="29" t="s">
        <v>635</v>
      </c>
      <c r="UGF37" s="29" t="s">
        <v>635</v>
      </c>
      <c r="UGG37" s="29" t="s">
        <v>635</v>
      </c>
      <c r="UGH37" s="29" t="s">
        <v>635</v>
      </c>
      <c r="UGI37" s="29" t="s">
        <v>635</v>
      </c>
      <c r="UGJ37" s="29" t="s">
        <v>635</v>
      </c>
      <c r="UGK37" s="29" t="s">
        <v>635</v>
      </c>
      <c r="UGL37" s="29" t="s">
        <v>635</v>
      </c>
      <c r="UGM37" s="29" t="s">
        <v>635</v>
      </c>
      <c r="UGN37" s="29" t="s">
        <v>635</v>
      </c>
      <c r="UGO37" s="29" t="s">
        <v>635</v>
      </c>
      <c r="UGP37" s="29" t="s">
        <v>635</v>
      </c>
      <c r="UGQ37" s="29" t="s">
        <v>635</v>
      </c>
      <c r="UGR37" s="29" t="s">
        <v>635</v>
      </c>
      <c r="UGS37" s="29" t="s">
        <v>635</v>
      </c>
      <c r="UGT37" s="29" t="s">
        <v>635</v>
      </c>
      <c r="UGU37" s="29" t="s">
        <v>635</v>
      </c>
      <c r="UGV37" s="29" t="s">
        <v>635</v>
      </c>
      <c r="UGW37" s="29" t="s">
        <v>635</v>
      </c>
      <c r="UGX37" s="29" t="s">
        <v>635</v>
      </c>
      <c r="UGY37" s="29" t="s">
        <v>635</v>
      </c>
      <c r="UGZ37" s="29" t="s">
        <v>635</v>
      </c>
      <c r="UHA37" s="29" t="s">
        <v>635</v>
      </c>
      <c r="UHB37" s="29" t="s">
        <v>635</v>
      </c>
      <c r="UHC37" s="29" t="s">
        <v>635</v>
      </c>
      <c r="UHD37" s="29" t="s">
        <v>635</v>
      </c>
      <c r="UHE37" s="29" t="s">
        <v>635</v>
      </c>
      <c r="UHF37" s="29" t="s">
        <v>635</v>
      </c>
      <c r="UHG37" s="29" t="s">
        <v>635</v>
      </c>
      <c r="UHH37" s="29" t="s">
        <v>635</v>
      </c>
      <c r="UHI37" s="29" t="s">
        <v>635</v>
      </c>
      <c r="UHJ37" s="29" t="s">
        <v>635</v>
      </c>
      <c r="UHK37" s="29" t="s">
        <v>635</v>
      </c>
      <c r="UHL37" s="29" t="s">
        <v>635</v>
      </c>
      <c r="UHM37" s="29" t="s">
        <v>635</v>
      </c>
      <c r="UHN37" s="29" t="s">
        <v>635</v>
      </c>
      <c r="UHO37" s="29" t="s">
        <v>635</v>
      </c>
      <c r="UHP37" s="29" t="s">
        <v>635</v>
      </c>
      <c r="UHQ37" s="29" t="s">
        <v>635</v>
      </c>
      <c r="UHR37" s="29" t="s">
        <v>635</v>
      </c>
      <c r="UHS37" s="29" t="s">
        <v>635</v>
      </c>
      <c r="UHT37" s="29" t="s">
        <v>635</v>
      </c>
      <c r="UHU37" s="29" t="s">
        <v>635</v>
      </c>
      <c r="UHV37" s="29" t="s">
        <v>635</v>
      </c>
      <c r="UHW37" s="29" t="s">
        <v>635</v>
      </c>
      <c r="UHX37" s="29" t="s">
        <v>635</v>
      </c>
      <c r="UHY37" s="29" t="s">
        <v>635</v>
      </c>
      <c r="UHZ37" s="29" t="s">
        <v>635</v>
      </c>
      <c r="UIA37" s="29" t="s">
        <v>635</v>
      </c>
      <c r="UIB37" s="29" t="s">
        <v>635</v>
      </c>
      <c r="UIC37" s="29" t="s">
        <v>635</v>
      </c>
      <c r="UID37" s="29" t="s">
        <v>635</v>
      </c>
      <c r="UIE37" s="29" t="s">
        <v>635</v>
      </c>
      <c r="UIF37" s="29" t="s">
        <v>635</v>
      </c>
      <c r="UIG37" s="29" t="s">
        <v>635</v>
      </c>
      <c r="UIH37" s="29" t="s">
        <v>635</v>
      </c>
      <c r="UII37" s="29" t="s">
        <v>635</v>
      </c>
      <c r="UIJ37" s="29" t="s">
        <v>635</v>
      </c>
      <c r="UIK37" s="29" t="s">
        <v>635</v>
      </c>
      <c r="UIL37" s="29" t="s">
        <v>635</v>
      </c>
      <c r="UIM37" s="29" t="s">
        <v>635</v>
      </c>
      <c r="UIN37" s="29" t="s">
        <v>635</v>
      </c>
      <c r="UIO37" s="29" t="s">
        <v>635</v>
      </c>
      <c r="UIP37" s="29" t="s">
        <v>635</v>
      </c>
      <c r="UIQ37" s="29" t="s">
        <v>635</v>
      </c>
      <c r="UIR37" s="29" t="s">
        <v>635</v>
      </c>
      <c r="UIS37" s="29" t="s">
        <v>635</v>
      </c>
      <c r="UIT37" s="29" t="s">
        <v>635</v>
      </c>
      <c r="UIU37" s="29" t="s">
        <v>635</v>
      </c>
      <c r="UIV37" s="29" t="s">
        <v>635</v>
      </c>
      <c r="UIW37" s="29" t="s">
        <v>635</v>
      </c>
      <c r="UIX37" s="29" t="s">
        <v>635</v>
      </c>
      <c r="UIY37" s="29" t="s">
        <v>635</v>
      </c>
      <c r="UIZ37" s="29" t="s">
        <v>635</v>
      </c>
      <c r="UJA37" s="29" t="s">
        <v>635</v>
      </c>
      <c r="UJB37" s="29" t="s">
        <v>635</v>
      </c>
      <c r="UJC37" s="29" t="s">
        <v>635</v>
      </c>
      <c r="UJD37" s="29" t="s">
        <v>635</v>
      </c>
      <c r="UJE37" s="29" t="s">
        <v>635</v>
      </c>
      <c r="UJF37" s="29" t="s">
        <v>635</v>
      </c>
      <c r="UJG37" s="29" t="s">
        <v>635</v>
      </c>
      <c r="UJH37" s="29" t="s">
        <v>635</v>
      </c>
      <c r="UJI37" s="29" t="s">
        <v>635</v>
      </c>
      <c r="UJJ37" s="29" t="s">
        <v>635</v>
      </c>
      <c r="UJK37" s="29" t="s">
        <v>635</v>
      </c>
      <c r="UJL37" s="29" t="s">
        <v>635</v>
      </c>
      <c r="UJM37" s="29" t="s">
        <v>635</v>
      </c>
      <c r="UJN37" s="29" t="s">
        <v>635</v>
      </c>
      <c r="UJO37" s="29" t="s">
        <v>635</v>
      </c>
      <c r="UJP37" s="29" t="s">
        <v>635</v>
      </c>
      <c r="UJQ37" s="29" t="s">
        <v>635</v>
      </c>
      <c r="UJR37" s="29" t="s">
        <v>635</v>
      </c>
      <c r="UJS37" s="29" t="s">
        <v>635</v>
      </c>
      <c r="UJT37" s="29" t="s">
        <v>635</v>
      </c>
      <c r="UJU37" s="29" t="s">
        <v>635</v>
      </c>
      <c r="UJV37" s="29" t="s">
        <v>635</v>
      </c>
      <c r="UJW37" s="29" t="s">
        <v>635</v>
      </c>
      <c r="UJX37" s="29" t="s">
        <v>635</v>
      </c>
      <c r="UJY37" s="29" t="s">
        <v>635</v>
      </c>
      <c r="UJZ37" s="29" t="s">
        <v>635</v>
      </c>
      <c r="UKA37" s="29" t="s">
        <v>635</v>
      </c>
      <c r="UKB37" s="29" t="s">
        <v>635</v>
      </c>
      <c r="UKC37" s="29" t="s">
        <v>635</v>
      </c>
      <c r="UKD37" s="29" t="s">
        <v>635</v>
      </c>
      <c r="UKE37" s="29" t="s">
        <v>635</v>
      </c>
      <c r="UKF37" s="29" t="s">
        <v>635</v>
      </c>
      <c r="UKG37" s="29" t="s">
        <v>635</v>
      </c>
      <c r="UKH37" s="29" t="s">
        <v>635</v>
      </c>
      <c r="UKI37" s="29" t="s">
        <v>635</v>
      </c>
      <c r="UKJ37" s="29" t="s">
        <v>635</v>
      </c>
      <c r="UKK37" s="29" t="s">
        <v>635</v>
      </c>
      <c r="UKL37" s="29" t="s">
        <v>635</v>
      </c>
      <c r="UKM37" s="29" t="s">
        <v>635</v>
      </c>
      <c r="UKN37" s="29" t="s">
        <v>635</v>
      </c>
      <c r="UKO37" s="29" t="s">
        <v>635</v>
      </c>
      <c r="UKP37" s="29" t="s">
        <v>635</v>
      </c>
      <c r="UKQ37" s="29" t="s">
        <v>635</v>
      </c>
      <c r="UKR37" s="29" t="s">
        <v>635</v>
      </c>
      <c r="UKS37" s="29" t="s">
        <v>635</v>
      </c>
      <c r="UKT37" s="29" t="s">
        <v>635</v>
      </c>
      <c r="UKU37" s="29" t="s">
        <v>635</v>
      </c>
      <c r="UKV37" s="29" t="s">
        <v>635</v>
      </c>
      <c r="UKW37" s="29" t="s">
        <v>635</v>
      </c>
      <c r="UKX37" s="29" t="s">
        <v>635</v>
      </c>
      <c r="UKY37" s="29" t="s">
        <v>635</v>
      </c>
      <c r="UKZ37" s="29" t="s">
        <v>635</v>
      </c>
      <c r="ULA37" s="29" t="s">
        <v>635</v>
      </c>
      <c r="ULB37" s="29" t="s">
        <v>635</v>
      </c>
      <c r="ULC37" s="29" t="s">
        <v>635</v>
      </c>
      <c r="ULD37" s="29" t="s">
        <v>635</v>
      </c>
      <c r="ULE37" s="29" t="s">
        <v>635</v>
      </c>
      <c r="ULF37" s="29" t="s">
        <v>635</v>
      </c>
      <c r="ULG37" s="29" t="s">
        <v>635</v>
      </c>
      <c r="ULH37" s="29" t="s">
        <v>635</v>
      </c>
      <c r="ULI37" s="29" t="s">
        <v>635</v>
      </c>
      <c r="ULJ37" s="29" t="s">
        <v>635</v>
      </c>
      <c r="ULK37" s="29" t="s">
        <v>635</v>
      </c>
      <c r="ULL37" s="29" t="s">
        <v>635</v>
      </c>
      <c r="ULM37" s="29" t="s">
        <v>635</v>
      </c>
      <c r="ULN37" s="29" t="s">
        <v>635</v>
      </c>
      <c r="ULO37" s="29" t="s">
        <v>635</v>
      </c>
      <c r="ULP37" s="29" t="s">
        <v>635</v>
      </c>
      <c r="ULQ37" s="29" t="s">
        <v>635</v>
      </c>
      <c r="ULR37" s="29" t="s">
        <v>635</v>
      </c>
      <c r="ULS37" s="29" t="s">
        <v>635</v>
      </c>
      <c r="ULT37" s="29" t="s">
        <v>635</v>
      </c>
      <c r="ULU37" s="29" t="s">
        <v>635</v>
      </c>
      <c r="ULV37" s="29" t="s">
        <v>635</v>
      </c>
      <c r="ULW37" s="29" t="s">
        <v>635</v>
      </c>
      <c r="ULX37" s="29" t="s">
        <v>635</v>
      </c>
      <c r="ULY37" s="29" t="s">
        <v>635</v>
      </c>
      <c r="ULZ37" s="29" t="s">
        <v>635</v>
      </c>
      <c r="UMA37" s="29" t="s">
        <v>635</v>
      </c>
      <c r="UMB37" s="29" t="s">
        <v>635</v>
      </c>
      <c r="UMC37" s="29" t="s">
        <v>635</v>
      </c>
      <c r="UMD37" s="29" t="s">
        <v>635</v>
      </c>
      <c r="UME37" s="29" t="s">
        <v>635</v>
      </c>
      <c r="UMF37" s="29" t="s">
        <v>635</v>
      </c>
      <c r="UMG37" s="29" t="s">
        <v>635</v>
      </c>
      <c r="UMH37" s="29" t="s">
        <v>635</v>
      </c>
      <c r="UMI37" s="29" t="s">
        <v>635</v>
      </c>
      <c r="UMJ37" s="29" t="s">
        <v>635</v>
      </c>
      <c r="UMK37" s="29" t="s">
        <v>635</v>
      </c>
      <c r="UML37" s="29" t="s">
        <v>635</v>
      </c>
      <c r="UMM37" s="29" t="s">
        <v>635</v>
      </c>
      <c r="UMN37" s="29" t="s">
        <v>635</v>
      </c>
      <c r="UMO37" s="29" t="s">
        <v>635</v>
      </c>
      <c r="UMP37" s="29" t="s">
        <v>635</v>
      </c>
      <c r="UMQ37" s="29" t="s">
        <v>635</v>
      </c>
      <c r="UMR37" s="29" t="s">
        <v>635</v>
      </c>
      <c r="UMS37" s="29" t="s">
        <v>635</v>
      </c>
      <c r="UMT37" s="29" t="s">
        <v>635</v>
      </c>
      <c r="UMU37" s="29" t="s">
        <v>635</v>
      </c>
      <c r="UMV37" s="29" t="s">
        <v>635</v>
      </c>
      <c r="UMW37" s="29" t="s">
        <v>635</v>
      </c>
      <c r="UMX37" s="29" t="s">
        <v>635</v>
      </c>
      <c r="UMY37" s="29" t="s">
        <v>635</v>
      </c>
      <c r="UMZ37" s="29" t="s">
        <v>635</v>
      </c>
      <c r="UNA37" s="29" t="s">
        <v>635</v>
      </c>
      <c r="UNB37" s="29" t="s">
        <v>635</v>
      </c>
      <c r="UNC37" s="29" t="s">
        <v>635</v>
      </c>
      <c r="UND37" s="29" t="s">
        <v>635</v>
      </c>
      <c r="UNE37" s="29" t="s">
        <v>635</v>
      </c>
      <c r="UNF37" s="29" t="s">
        <v>635</v>
      </c>
      <c r="UNG37" s="29" t="s">
        <v>635</v>
      </c>
      <c r="UNH37" s="29" t="s">
        <v>635</v>
      </c>
      <c r="UNI37" s="29" t="s">
        <v>635</v>
      </c>
      <c r="UNJ37" s="29" t="s">
        <v>635</v>
      </c>
      <c r="UNK37" s="29" t="s">
        <v>635</v>
      </c>
      <c r="UNL37" s="29" t="s">
        <v>635</v>
      </c>
      <c r="UNM37" s="29" t="s">
        <v>635</v>
      </c>
      <c r="UNN37" s="29" t="s">
        <v>635</v>
      </c>
      <c r="UNO37" s="29" t="s">
        <v>635</v>
      </c>
      <c r="UNP37" s="29" t="s">
        <v>635</v>
      </c>
      <c r="UNQ37" s="29" t="s">
        <v>635</v>
      </c>
      <c r="UNR37" s="29" t="s">
        <v>635</v>
      </c>
      <c r="UNS37" s="29" t="s">
        <v>635</v>
      </c>
      <c r="UNT37" s="29" t="s">
        <v>635</v>
      </c>
      <c r="UNU37" s="29" t="s">
        <v>635</v>
      </c>
      <c r="UNV37" s="29" t="s">
        <v>635</v>
      </c>
      <c r="UNW37" s="29" t="s">
        <v>635</v>
      </c>
      <c r="UNX37" s="29" t="s">
        <v>635</v>
      </c>
      <c r="UNY37" s="29" t="s">
        <v>635</v>
      </c>
      <c r="UNZ37" s="29" t="s">
        <v>635</v>
      </c>
      <c r="UOA37" s="29" t="s">
        <v>635</v>
      </c>
      <c r="UOB37" s="29" t="s">
        <v>635</v>
      </c>
      <c r="UOC37" s="29" t="s">
        <v>635</v>
      </c>
      <c r="UOD37" s="29" t="s">
        <v>635</v>
      </c>
      <c r="UOE37" s="29" t="s">
        <v>635</v>
      </c>
      <c r="UOF37" s="29" t="s">
        <v>635</v>
      </c>
      <c r="UOG37" s="29" t="s">
        <v>635</v>
      </c>
      <c r="UOH37" s="29" t="s">
        <v>635</v>
      </c>
      <c r="UOI37" s="29" t="s">
        <v>635</v>
      </c>
      <c r="UOJ37" s="29" t="s">
        <v>635</v>
      </c>
      <c r="UOK37" s="29" t="s">
        <v>635</v>
      </c>
      <c r="UOL37" s="29" t="s">
        <v>635</v>
      </c>
      <c r="UOM37" s="29" t="s">
        <v>635</v>
      </c>
      <c r="UON37" s="29" t="s">
        <v>635</v>
      </c>
      <c r="UOO37" s="29" t="s">
        <v>635</v>
      </c>
      <c r="UOP37" s="29" t="s">
        <v>635</v>
      </c>
      <c r="UOQ37" s="29" t="s">
        <v>635</v>
      </c>
      <c r="UOR37" s="29" t="s">
        <v>635</v>
      </c>
      <c r="UOS37" s="29" t="s">
        <v>635</v>
      </c>
      <c r="UOT37" s="29" t="s">
        <v>635</v>
      </c>
      <c r="UOU37" s="29" t="s">
        <v>635</v>
      </c>
      <c r="UOV37" s="29" t="s">
        <v>635</v>
      </c>
      <c r="UOW37" s="29" t="s">
        <v>635</v>
      </c>
      <c r="UOX37" s="29" t="s">
        <v>635</v>
      </c>
      <c r="UOY37" s="29" t="s">
        <v>635</v>
      </c>
      <c r="UOZ37" s="29" t="s">
        <v>635</v>
      </c>
      <c r="UPA37" s="29" t="s">
        <v>635</v>
      </c>
      <c r="UPB37" s="29" t="s">
        <v>635</v>
      </c>
      <c r="UPC37" s="29" t="s">
        <v>635</v>
      </c>
      <c r="UPD37" s="29" t="s">
        <v>635</v>
      </c>
      <c r="UPE37" s="29" t="s">
        <v>635</v>
      </c>
      <c r="UPF37" s="29" t="s">
        <v>635</v>
      </c>
      <c r="UPG37" s="29" t="s">
        <v>635</v>
      </c>
      <c r="UPH37" s="29" t="s">
        <v>635</v>
      </c>
      <c r="UPI37" s="29" t="s">
        <v>635</v>
      </c>
      <c r="UPJ37" s="29" t="s">
        <v>635</v>
      </c>
      <c r="UPK37" s="29" t="s">
        <v>635</v>
      </c>
      <c r="UPL37" s="29" t="s">
        <v>635</v>
      </c>
      <c r="UPM37" s="29" t="s">
        <v>635</v>
      </c>
      <c r="UPN37" s="29" t="s">
        <v>635</v>
      </c>
      <c r="UPO37" s="29" t="s">
        <v>635</v>
      </c>
      <c r="UPP37" s="29" t="s">
        <v>635</v>
      </c>
      <c r="UPQ37" s="29" t="s">
        <v>635</v>
      </c>
      <c r="UPR37" s="29" t="s">
        <v>635</v>
      </c>
      <c r="UPS37" s="29" t="s">
        <v>635</v>
      </c>
      <c r="UPT37" s="29" t="s">
        <v>635</v>
      </c>
      <c r="UPU37" s="29" t="s">
        <v>635</v>
      </c>
      <c r="UPV37" s="29" t="s">
        <v>635</v>
      </c>
      <c r="UPW37" s="29" t="s">
        <v>635</v>
      </c>
      <c r="UPX37" s="29" t="s">
        <v>635</v>
      </c>
      <c r="UPY37" s="29" t="s">
        <v>635</v>
      </c>
      <c r="UPZ37" s="29" t="s">
        <v>635</v>
      </c>
      <c r="UQA37" s="29" t="s">
        <v>635</v>
      </c>
      <c r="UQB37" s="29" t="s">
        <v>635</v>
      </c>
      <c r="UQC37" s="29" t="s">
        <v>635</v>
      </c>
      <c r="UQD37" s="29" t="s">
        <v>635</v>
      </c>
      <c r="UQE37" s="29" t="s">
        <v>635</v>
      </c>
      <c r="UQF37" s="29" t="s">
        <v>635</v>
      </c>
      <c r="UQG37" s="29" t="s">
        <v>635</v>
      </c>
      <c r="UQH37" s="29" t="s">
        <v>635</v>
      </c>
      <c r="UQI37" s="29" t="s">
        <v>635</v>
      </c>
      <c r="UQJ37" s="29" t="s">
        <v>635</v>
      </c>
      <c r="UQK37" s="29" t="s">
        <v>635</v>
      </c>
      <c r="UQL37" s="29" t="s">
        <v>635</v>
      </c>
      <c r="UQM37" s="29" t="s">
        <v>635</v>
      </c>
      <c r="UQN37" s="29" t="s">
        <v>635</v>
      </c>
      <c r="UQO37" s="29" t="s">
        <v>635</v>
      </c>
      <c r="UQP37" s="29" t="s">
        <v>635</v>
      </c>
      <c r="UQQ37" s="29" t="s">
        <v>635</v>
      </c>
      <c r="UQR37" s="29" t="s">
        <v>635</v>
      </c>
      <c r="UQS37" s="29" t="s">
        <v>635</v>
      </c>
      <c r="UQT37" s="29" t="s">
        <v>635</v>
      </c>
      <c r="UQU37" s="29" t="s">
        <v>635</v>
      </c>
      <c r="UQV37" s="29" t="s">
        <v>635</v>
      </c>
      <c r="UQW37" s="29" t="s">
        <v>635</v>
      </c>
      <c r="UQX37" s="29" t="s">
        <v>635</v>
      </c>
      <c r="UQY37" s="29" t="s">
        <v>635</v>
      </c>
      <c r="UQZ37" s="29" t="s">
        <v>635</v>
      </c>
      <c r="URA37" s="29" t="s">
        <v>635</v>
      </c>
      <c r="URB37" s="29" t="s">
        <v>635</v>
      </c>
      <c r="URC37" s="29" t="s">
        <v>635</v>
      </c>
      <c r="URD37" s="29" t="s">
        <v>635</v>
      </c>
      <c r="URE37" s="29" t="s">
        <v>635</v>
      </c>
      <c r="URF37" s="29" t="s">
        <v>635</v>
      </c>
      <c r="URG37" s="29" t="s">
        <v>635</v>
      </c>
      <c r="URH37" s="29" t="s">
        <v>635</v>
      </c>
      <c r="URI37" s="29" t="s">
        <v>635</v>
      </c>
      <c r="URJ37" s="29" t="s">
        <v>635</v>
      </c>
      <c r="URK37" s="29" t="s">
        <v>635</v>
      </c>
      <c r="URL37" s="29" t="s">
        <v>635</v>
      </c>
      <c r="URM37" s="29" t="s">
        <v>635</v>
      </c>
      <c r="URN37" s="29" t="s">
        <v>635</v>
      </c>
      <c r="URO37" s="29" t="s">
        <v>635</v>
      </c>
      <c r="URP37" s="29" t="s">
        <v>635</v>
      </c>
      <c r="URQ37" s="29" t="s">
        <v>635</v>
      </c>
      <c r="URR37" s="29" t="s">
        <v>635</v>
      </c>
      <c r="URS37" s="29" t="s">
        <v>635</v>
      </c>
      <c r="URT37" s="29" t="s">
        <v>635</v>
      </c>
      <c r="URU37" s="29" t="s">
        <v>635</v>
      </c>
      <c r="URV37" s="29" t="s">
        <v>635</v>
      </c>
      <c r="URW37" s="29" t="s">
        <v>635</v>
      </c>
      <c r="URX37" s="29" t="s">
        <v>635</v>
      </c>
      <c r="URY37" s="29" t="s">
        <v>635</v>
      </c>
      <c r="URZ37" s="29" t="s">
        <v>635</v>
      </c>
      <c r="USA37" s="29" t="s">
        <v>635</v>
      </c>
      <c r="USB37" s="29" t="s">
        <v>635</v>
      </c>
      <c r="USC37" s="29" t="s">
        <v>635</v>
      </c>
      <c r="USD37" s="29" t="s">
        <v>635</v>
      </c>
      <c r="USE37" s="29" t="s">
        <v>635</v>
      </c>
      <c r="USF37" s="29" t="s">
        <v>635</v>
      </c>
      <c r="USG37" s="29" t="s">
        <v>635</v>
      </c>
      <c r="USH37" s="29" t="s">
        <v>635</v>
      </c>
      <c r="USI37" s="29" t="s">
        <v>635</v>
      </c>
      <c r="USJ37" s="29" t="s">
        <v>635</v>
      </c>
      <c r="USK37" s="29" t="s">
        <v>635</v>
      </c>
      <c r="USL37" s="29" t="s">
        <v>635</v>
      </c>
      <c r="USM37" s="29" t="s">
        <v>635</v>
      </c>
      <c r="USN37" s="29" t="s">
        <v>635</v>
      </c>
      <c r="USO37" s="29" t="s">
        <v>635</v>
      </c>
      <c r="USP37" s="29" t="s">
        <v>635</v>
      </c>
      <c r="USQ37" s="29" t="s">
        <v>635</v>
      </c>
      <c r="USR37" s="29" t="s">
        <v>635</v>
      </c>
      <c r="USS37" s="29" t="s">
        <v>635</v>
      </c>
      <c r="UST37" s="29" t="s">
        <v>635</v>
      </c>
      <c r="USU37" s="29" t="s">
        <v>635</v>
      </c>
      <c r="USV37" s="29" t="s">
        <v>635</v>
      </c>
      <c r="USW37" s="29" t="s">
        <v>635</v>
      </c>
      <c r="USX37" s="29" t="s">
        <v>635</v>
      </c>
      <c r="USY37" s="29" t="s">
        <v>635</v>
      </c>
      <c r="USZ37" s="29" t="s">
        <v>635</v>
      </c>
      <c r="UTA37" s="29" t="s">
        <v>635</v>
      </c>
      <c r="UTB37" s="29" t="s">
        <v>635</v>
      </c>
      <c r="UTC37" s="29" t="s">
        <v>635</v>
      </c>
      <c r="UTD37" s="29" t="s">
        <v>635</v>
      </c>
      <c r="UTE37" s="29" t="s">
        <v>635</v>
      </c>
      <c r="UTF37" s="29" t="s">
        <v>635</v>
      </c>
      <c r="UTG37" s="29" t="s">
        <v>635</v>
      </c>
      <c r="UTH37" s="29" t="s">
        <v>635</v>
      </c>
      <c r="UTI37" s="29" t="s">
        <v>635</v>
      </c>
      <c r="UTJ37" s="29" t="s">
        <v>635</v>
      </c>
      <c r="UTK37" s="29" t="s">
        <v>635</v>
      </c>
      <c r="UTL37" s="29" t="s">
        <v>635</v>
      </c>
      <c r="UTM37" s="29" t="s">
        <v>635</v>
      </c>
      <c r="UTN37" s="29" t="s">
        <v>635</v>
      </c>
      <c r="UTO37" s="29" t="s">
        <v>635</v>
      </c>
      <c r="UTP37" s="29" t="s">
        <v>635</v>
      </c>
      <c r="UTQ37" s="29" t="s">
        <v>635</v>
      </c>
      <c r="UTR37" s="29" t="s">
        <v>635</v>
      </c>
      <c r="UTS37" s="29" t="s">
        <v>635</v>
      </c>
      <c r="UTT37" s="29" t="s">
        <v>635</v>
      </c>
      <c r="UTU37" s="29" t="s">
        <v>635</v>
      </c>
      <c r="UTV37" s="29" t="s">
        <v>635</v>
      </c>
      <c r="UTW37" s="29" t="s">
        <v>635</v>
      </c>
      <c r="UTX37" s="29" t="s">
        <v>635</v>
      </c>
      <c r="UTY37" s="29" t="s">
        <v>635</v>
      </c>
      <c r="UTZ37" s="29" t="s">
        <v>635</v>
      </c>
      <c r="UUA37" s="29" t="s">
        <v>635</v>
      </c>
      <c r="UUB37" s="29" t="s">
        <v>635</v>
      </c>
      <c r="UUC37" s="29" t="s">
        <v>635</v>
      </c>
      <c r="UUD37" s="29" t="s">
        <v>635</v>
      </c>
      <c r="UUE37" s="29" t="s">
        <v>635</v>
      </c>
      <c r="UUF37" s="29" t="s">
        <v>635</v>
      </c>
      <c r="UUG37" s="29" t="s">
        <v>635</v>
      </c>
      <c r="UUH37" s="29" t="s">
        <v>635</v>
      </c>
      <c r="UUI37" s="29" t="s">
        <v>635</v>
      </c>
      <c r="UUJ37" s="29" t="s">
        <v>635</v>
      </c>
      <c r="UUK37" s="29" t="s">
        <v>635</v>
      </c>
      <c r="UUL37" s="29" t="s">
        <v>635</v>
      </c>
      <c r="UUM37" s="29" t="s">
        <v>635</v>
      </c>
      <c r="UUN37" s="29" t="s">
        <v>635</v>
      </c>
      <c r="UUO37" s="29" t="s">
        <v>635</v>
      </c>
      <c r="UUP37" s="29" t="s">
        <v>635</v>
      </c>
      <c r="UUQ37" s="29" t="s">
        <v>635</v>
      </c>
      <c r="UUR37" s="29" t="s">
        <v>635</v>
      </c>
      <c r="UUS37" s="29" t="s">
        <v>635</v>
      </c>
      <c r="UUT37" s="29" t="s">
        <v>635</v>
      </c>
      <c r="UUU37" s="29" t="s">
        <v>635</v>
      </c>
      <c r="UUV37" s="29" t="s">
        <v>635</v>
      </c>
      <c r="UUW37" s="29" t="s">
        <v>635</v>
      </c>
      <c r="UUX37" s="29" t="s">
        <v>635</v>
      </c>
      <c r="UUY37" s="29" t="s">
        <v>635</v>
      </c>
      <c r="UUZ37" s="29" t="s">
        <v>635</v>
      </c>
      <c r="UVA37" s="29" t="s">
        <v>635</v>
      </c>
      <c r="UVB37" s="29" t="s">
        <v>635</v>
      </c>
      <c r="UVC37" s="29" t="s">
        <v>635</v>
      </c>
      <c r="UVD37" s="29" t="s">
        <v>635</v>
      </c>
      <c r="UVE37" s="29" t="s">
        <v>635</v>
      </c>
      <c r="UVF37" s="29" t="s">
        <v>635</v>
      </c>
      <c r="UVG37" s="29" t="s">
        <v>635</v>
      </c>
      <c r="UVH37" s="29" t="s">
        <v>635</v>
      </c>
      <c r="UVI37" s="29" t="s">
        <v>635</v>
      </c>
      <c r="UVJ37" s="29" t="s">
        <v>635</v>
      </c>
      <c r="UVK37" s="29" t="s">
        <v>635</v>
      </c>
      <c r="UVL37" s="29" t="s">
        <v>635</v>
      </c>
      <c r="UVM37" s="29" t="s">
        <v>635</v>
      </c>
      <c r="UVN37" s="29" t="s">
        <v>635</v>
      </c>
      <c r="UVO37" s="29" t="s">
        <v>635</v>
      </c>
      <c r="UVP37" s="29" t="s">
        <v>635</v>
      </c>
      <c r="UVQ37" s="29" t="s">
        <v>635</v>
      </c>
      <c r="UVR37" s="29" t="s">
        <v>635</v>
      </c>
      <c r="UVS37" s="29" t="s">
        <v>635</v>
      </c>
      <c r="UVT37" s="29" t="s">
        <v>635</v>
      </c>
      <c r="UVU37" s="29" t="s">
        <v>635</v>
      </c>
      <c r="UVV37" s="29" t="s">
        <v>635</v>
      </c>
      <c r="UVW37" s="29" t="s">
        <v>635</v>
      </c>
      <c r="UVX37" s="29" t="s">
        <v>635</v>
      </c>
      <c r="UVY37" s="29" t="s">
        <v>635</v>
      </c>
      <c r="UVZ37" s="29" t="s">
        <v>635</v>
      </c>
      <c r="UWA37" s="29" t="s">
        <v>635</v>
      </c>
      <c r="UWB37" s="29" t="s">
        <v>635</v>
      </c>
      <c r="UWC37" s="29" t="s">
        <v>635</v>
      </c>
      <c r="UWD37" s="29" t="s">
        <v>635</v>
      </c>
      <c r="UWE37" s="29" t="s">
        <v>635</v>
      </c>
      <c r="UWF37" s="29" t="s">
        <v>635</v>
      </c>
      <c r="UWG37" s="29" t="s">
        <v>635</v>
      </c>
      <c r="UWH37" s="29" t="s">
        <v>635</v>
      </c>
      <c r="UWI37" s="29" t="s">
        <v>635</v>
      </c>
      <c r="UWJ37" s="29" t="s">
        <v>635</v>
      </c>
      <c r="UWK37" s="29" t="s">
        <v>635</v>
      </c>
      <c r="UWL37" s="29" t="s">
        <v>635</v>
      </c>
      <c r="UWM37" s="29" t="s">
        <v>635</v>
      </c>
      <c r="UWN37" s="29" t="s">
        <v>635</v>
      </c>
      <c r="UWO37" s="29" t="s">
        <v>635</v>
      </c>
      <c r="UWP37" s="29" t="s">
        <v>635</v>
      </c>
      <c r="UWQ37" s="29" t="s">
        <v>635</v>
      </c>
      <c r="UWR37" s="29" t="s">
        <v>635</v>
      </c>
      <c r="UWS37" s="29" t="s">
        <v>635</v>
      </c>
      <c r="UWT37" s="29" t="s">
        <v>635</v>
      </c>
      <c r="UWU37" s="29" t="s">
        <v>635</v>
      </c>
      <c r="UWV37" s="29" t="s">
        <v>635</v>
      </c>
      <c r="UWW37" s="29" t="s">
        <v>635</v>
      </c>
      <c r="UWX37" s="29" t="s">
        <v>635</v>
      </c>
      <c r="UWY37" s="29" t="s">
        <v>635</v>
      </c>
      <c r="UWZ37" s="29" t="s">
        <v>635</v>
      </c>
      <c r="UXA37" s="29" t="s">
        <v>635</v>
      </c>
      <c r="UXB37" s="29" t="s">
        <v>635</v>
      </c>
      <c r="UXC37" s="29" t="s">
        <v>635</v>
      </c>
      <c r="UXD37" s="29" t="s">
        <v>635</v>
      </c>
      <c r="UXE37" s="29" t="s">
        <v>635</v>
      </c>
      <c r="UXF37" s="29" t="s">
        <v>635</v>
      </c>
      <c r="UXG37" s="29" t="s">
        <v>635</v>
      </c>
      <c r="UXH37" s="29" t="s">
        <v>635</v>
      </c>
      <c r="UXI37" s="29" t="s">
        <v>635</v>
      </c>
      <c r="UXJ37" s="29" t="s">
        <v>635</v>
      </c>
      <c r="UXK37" s="29" t="s">
        <v>635</v>
      </c>
      <c r="UXL37" s="29" t="s">
        <v>635</v>
      </c>
      <c r="UXM37" s="29" t="s">
        <v>635</v>
      </c>
      <c r="UXN37" s="29" t="s">
        <v>635</v>
      </c>
      <c r="UXO37" s="29" t="s">
        <v>635</v>
      </c>
      <c r="UXP37" s="29" t="s">
        <v>635</v>
      </c>
      <c r="UXQ37" s="29" t="s">
        <v>635</v>
      </c>
      <c r="UXR37" s="29" t="s">
        <v>635</v>
      </c>
      <c r="UXS37" s="29" t="s">
        <v>635</v>
      </c>
      <c r="UXT37" s="29" t="s">
        <v>635</v>
      </c>
      <c r="UXU37" s="29" t="s">
        <v>635</v>
      </c>
      <c r="UXV37" s="29" t="s">
        <v>635</v>
      </c>
      <c r="UXW37" s="29" t="s">
        <v>635</v>
      </c>
      <c r="UXX37" s="29" t="s">
        <v>635</v>
      </c>
      <c r="UXY37" s="29" t="s">
        <v>635</v>
      </c>
      <c r="UXZ37" s="29" t="s">
        <v>635</v>
      </c>
      <c r="UYA37" s="29" t="s">
        <v>635</v>
      </c>
      <c r="UYB37" s="29" t="s">
        <v>635</v>
      </c>
      <c r="UYC37" s="29" t="s">
        <v>635</v>
      </c>
      <c r="UYD37" s="29" t="s">
        <v>635</v>
      </c>
      <c r="UYE37" s="29" t="s">
        <v>635</v>
      </c>
      <c r="UYF37" s="29" t="s">
        <v>635</v>
      </c>
      <c r="UYG37" s="29" t="s">
        <v>635</v>
      </c>
      <c r="UYH37" s="29" t="s">
        <v>635</v>
      </c>
      <c r="UYI37" s="29" t="s">
        <v>635</v>
      </c>
      <c r="UYJ37" s="29" t="s">
        <v>635</v>
      </c>
      <c r="UYK37" s="29" t="s">
        <v>635</v>
      </c>
      <c r="UYL37" s="29" t="s">
        <v>635</v>
      </c>
      <c r="UYM37" s="29" t="s">
        <v>635</v>
      </c>
      <c r="UYN37" s="29" t="s">
        <v>635</v>
      </c>
      <c r="UYO37" s="29" t="s">
        <v>635</v>
      </c>
      <c r="UYP37" s="29" t="s">
        <v>635</v>
      </c>
      <c r="UYQ37" s="29" t="s">
        <v>635</v>
      </c>
      <c r="UYR37" s="29" t="s">
        <v>635</v>
      </c>
      <c r="UYS37" s="29" t="s">
        <v>635</v>
      </c>
      <c r="UYT37" s="29" t="s">
        <v>635</v>
      </c>
      <c r="UYU37" s="29" t="s">
        <v>635</v>
      </c>
      <c r="UYV37" s="29" t="s">
        <v>635</v>
      </c>
      <c r="UYW37" s="29" t="s">
        <v>635</v>
      </c>
      <c r="UYX37" s="29" t="s">
        <v>635</v>
      </c>
      <c r="UYY37" s="29" t="s">
        <v>635</v>
      </c>
      <c r="UYZ37" s="29" t="s">
        <v>635</v>
      </c>
      <c r="UZA37" s="29" t="s">
        <v>635</v>
      </c>
      <c r="UZB37" s="29" t="s">
        <v>635</v>
      </c>
      <c r="UZC37" s="29" t="s">
        <v>635</v>
      </c>
      <c r="UZD37" s="29" t="s">
        <v>635</v>
      </c>
      <c r="UZE37" s="29" t="s">
        <v>635</v>
      </c>
      <c r="UZF37" s="29" t="s">
        <v>635</v>
      </c>
      <c r="UZG37" s="29" t="s">
        <v>635</v>
      </c>
      <c r="UZH37" s="29" t="s">
        <v>635</v>
      </c>
      <c r="UZI37" s="29" t="s">
        <v>635</v>
      </c>
      <c r="UZJ37" s="29" t="s">
        <v>635</v>
      </c>
      <c r="UZK37" s="29" t="s">
        <v>635</v>
      </c>
      <c r="UZL37" s="29" t="s">
        <v>635</v>
      </c>
      <c r="UZM37" s="29" t="s">
        <v>635</v>
      </c>
      <c r="UZN37" s="29" t="s">
        <v>635</v>
      </c>
      <c r="UZO37" s="29" t="s">
        <v>635</v>
      </c>
      <c r="UZP37" s="29" t="s">
        <v>635</v>
      </c>
      <c r="UZQ37" s="29" t="s">
        <v>635</v>
      </c>
      <c r="UZR37" s="29" t="s">
        <v>635</v>
      </c>
      <c r="UZS37" s="29" t="s">
        <v>635</v>
      </c>
      <c r="UZT37" s="29" t="s">
        <v>635</v>
      </c>
      <c r="UZU37" s="29" t="s">
        <v>635</v>
      </c>
      <c r="UZV37" s="29" t="s">
        <v>635</v>
      </c>
      <c r="UZW37" s="29" t="s">
        <v>635</v>
      </c>
      <c r="UZX37" s="29" t="s">
        <v>635</v>
      </c>
      <c r="UZY37" s="29" t="s">
        <v>635</v>
      </c>
      <c r="UZZ37" s="29" t="s">
        <v>635</v>
      </c>
      <c r="VAA37" s="29" t="s">
        <v>635</v>
      </c>
      <c r="VAB37" s="29" t="s">
        <v>635</v>
      </c>
      <c r="VAC37" s="29" t="s">
        <v>635</v>
      </c>
      <c r="VAD37" s="29" t="s">
        <v>635</v>
      </c>
      <c r="VAE37" s="29" t="s">
        <v>635</v>
      </c>
      <c r="VAF37" s="29" t="s">
        <v>635</v>
      </c>
      <c r="VAG37" s="29" t="s">
        <v>635</v>
      </c>
      <c r="VAH37" s="29" t="s">
        <v>635</v>
      </c>
      <c r="VAI37" s="29" t="s">
        <v>635</v>
      </c>
      <c r="VAJ37" s="29" t="s">
        <v>635</v>
      </c>
      <c r="VAK37" s="29" t="s">
        <v>635</v>
      </c>
      <c r="VAL37" s="29" t="s">
        <v>635</v>
      </c>
      <c r="VAM37" s="29" t="s">
        <v>635</v>
      </c>
      <c r="VAN37" s="29" t="s">
        <v>635</v>
      </c>
      <c r="VAO37" s="29" t="s">
        <v>635</v>
      </c>
      <c r="VAP37" s="29" t="s">
        <v>635</v>
      </c>
      <c r="VAQ37" s="29" t="s">
        <v>635</v>
      </c>
      <c r="VAR37" s="29" t="s">
        <v>635</v>
      </c>
      <c r="VAS37" s="29" t="s">
        <v>635</v>
      </c>
      <c r="VAT37" s="29" t="s">
        <v>635</v>
      </c>
      <c r="VAU37" s="29" t="s">
        <v>635</v>
      </c>
      <c r="VAV37" s="29" t="s">
        <v>635</v>
      </c>
      <c r="VAW37" s="29" t="s">
        <v>635</v>
      </c>
      <c r="VAX37" s="29" t="s">
        <v>635</v>
      </c>
      <c r="VAY37" s="29" t="s">
        <v>635</v>
      </c>
      <c r="VAZ37" s="29" t="s">
        <v>635</v>
      </c>
      <c r="VBA37" s="29" t="s">
        <v>635</v>
      </c>
      <c r="VBB37" s="29" t="s">
        <v>635</v>
      </c>
      <c r="VBC37" s="29" t="s">
        <v>635</v>
      </c>
      <c r="VBD37" s="29" t="s">
        <v>635</v>
      </c>
      <c r="VBE37" s="29" t="s">
        <v>635</v>
      </c>
      <c r="VBF37" s="29" t="s">
        <v>635</v>
      </c>
      <c r="VBG37" s="29" t="s">
        <v>635</v>
      </c>
      <c r="VBH37" s="29" t="s">
        <v>635</v>
      </c>
      <c r="VBI37" s="29" t="s">
        <v>635</v>
      </c>
      <c r="VBJ37" s="29" t="s">
        <v>635</v>
      </c>
      <c r="VBK37" s="29" t="s">
        <v>635</v>
      </c>
      <c r="VBL37" s="29" t="s">
        <v>635</v>
      </c>
      <c r="VBM37" s="29" t="s">
        <v>635</v>
      </c>
      <c r="VBN37" s="29" t="s">
        <v>635</v>
      </c>
      <c r="VBO37" s="29" t="s">
        <v>635</v>
      </c>
      <c r="VBP37" s="29" t="s">
        <v>635</v>
      </c>
      <c r="VBQ37" s="29" t="s">
        <v>635</v>
      </c>
      <c r="VBR37" s="29" t="s">
        <v>635</v>
      </c>
      <c r="VBS37" s="29" t="s">
        <v>635</v>
      </c>
      <c r="VBT37" s="29" t="s">
        <v>635</v>
      </c>
      <c r="VBU37" s="29" t="s">
        <v>635</v>
      </c>
      <c r="VBV37" s="29" t="s">
        <v>635</v>
      </c>
      <c r="VBW37" s="29" t="s">
        <v>635</v>
      </c>
      <c r="VBX37" s="29" t="s">
        <v>635</v>
      </c>
      <c r="VBY37" s="29" t="s">
        <v>635</v>
      </c>
      <c r="VBZ37" s="29" t="s">
        <v>635</v>
      </c>
      <c r="VCA37" s="29" t="s">
        <v>635</v>
      </c>
      <c r="VCB37" s="29" t="s">
        <v>635</v>
      </c>
      <c r="VCC37" s="29" t="s">
        <v>635</v>
      </c>
      <c r="VCD37" s="29" t="s">
        <v>635</v>
      </c>
      <c r="VCE37" s="29" t="s">
        <v>635</v>
      </c>
      <c r="VCF37" s="29" t="s">
        <v>635</v>
      </c>
      <c r="VCG37" s="29" t="s">
        <v>635</v>
      </c>
      <c r="VCH37" s="29" t="s">
        <v>635</v>
      </c>
      <c r="VCI37" s="29" t="s">
        <v>635</v>
      </c>
      <c r="VCJ37" s="29" t="s">
        <v>635</v>
      </c>
      <c r="VCK37" s="29" t="s">
        <v>635</v>
      </c>
      <c r="VCL37" s="29" t="s">
        <v>635</v>
      </c>
      <c r="VCM37" s="29" t="s">
        <v>635</v>
      </c>
      <c r="VCN37" s="29" t="s">
        <v>635</v>
      </c>
      <c r="VCO37" s="29" t="s">
        <v>635</v>
      </c>
      <c r="VCP37" s="29" t="s">
        <v>635</v>
      </c>
      <c r="VCQ37" s="29" t="s">
        <v>635</v>
      </c>
      <c r="VCR37" s="29" t="s">
        <v>635</v>
      </c>
      <c r="VCS37" s="29" t="s">
        <v>635</v>
      </c>
      <c r="VCT37" s="29" t="s">
        <v>635</v>
      </c>
      <c r="VCU37" s="29" t="s">
        <v>635</v>
      </c>
      <c r="VCV37" s="29" t="s">
        <v>635</v>
      </c>
      <c r="VCW37" s="29" t="s">
        <v>635</v>
      </c>
      <c r="VCX37" s="29" t="s">
        <v>635</v>
      </c>
      <c r="VCY37" s="29" t="s">
        <v>635</v>
      </c>
      <c r="VCZ37" s="29" t="s">
        <v>635</v>
      </c>
      <c r="VDA37" s="29" t="s">
        <v>635</v>
      </c>
      <c r="VDB37" s="29" t="s">
        <v>635</v>
      </c>
      <c r="VDC37" s="29" t="s">
        <v>635</v>
      </c>
      <c r="VDD37" s="29" t="s">
        <v>635</v>
      </c>
      <c r="VDE37" s="29" t="s">
        <v>635</v>
      </c>
      <c r="VDF37" s="29" t="s">
        <v>635</v>
      </c>
      <c r="VDG37" s="29" t="s">
        <v>635</v>
      </c>
      <c r="VDH37" s="29" t="s">
        <v>635</v>
      </c>
      <c r="VDI37" s="29" t="s">
        <v>635</v>
      </c>
      <c r="VDJ37" s="29" t="s">
        <v>635</v>
      </c>
      <c r="VDK37" s="29" t="s">
        <v>635</v>
      </c>
      <c r="VDL37" s="29" t="s">
        <v>635</v>
      </c>
      <c r="VDM37" s="29" t="s">
        <v>635</v>
      </c>
      <c r="VDN37" s="29" t="s">
        <v>635</v>
      </c>
      <c r="VDO37" s="29" t="s">
        <v>635</v>
      </c>
      <c r="VDP37" s="29" t="s">
        <v>635</v>
      </c>
      <c r="VDQ37" s="29" t="s">
        <v>635</v>
      </c>
      <c r="VDR37" s="29" t="s">
        <v>635</v>
      </c>
      <c r="VDS37" s="29" t="s">
        <v>635</v>
      </c>
      <c r="VDT37" s="29" t="s">
        <v>635</v>
      </c>
      <c r="VDU37" s="29" t="s">
        <v>635</v>
      </c>
      <c r="VDV37" s="29" t="s">
        <v>635</v>
      </c>
      <c r="VDW37" s="29" t="s">
        <v>635</v>
      </c>
      <c r="VDX37" s="29" t="s">
        <v>635</v>
      </c>
      <c r="VDY37" s="29" t="s">
        <v>635</v>
      </c>
      <c r="VDZ37" s="29" t="s">
        <v>635</v>
      </c>
      <c r="VEA37" s="29" t="s">
        <v>635</v>
      </c>
      <c r="VEB37" s="29" t="s">
        <v>635</v>
      </c>
      <c r="VEC37" s="29" t="s">
        <v>635</v>
      </c>
      <c r="VED37" s="29" t="s">
        <v>635</v>
      </c>
      <c r="VEE37" s="29" t="s">
        <v>635</v>
      </c>
      <c r="VEF37" s="29" t="s">
        <v>635</v>
      </c>
      <c r="VEG37" s="29" t="s">
        <v>635</v>
      </c>
      <c r="VEH37" s="29" t="s">
        <v>635</v>
      </c>
      <c r="VEI37" s="29" t="s">
        <v>635</v>
      </c>
      <c r="VEJ37" s="29" t="s">
        <v>635</v>
      </c>
      <c r="VEK37" s="29" t="s">
        <v>635</v>
      </c>
      <c r="VEL37" s="29" t="s">
        <v>635</v>
      </c>
      <c r="VEM37" s="29" t="s">
        <v>635</v>
      </c>
      <c r="VEN37" s="29" t="s">
        <v>635</v>
      </c>
      <c r="VEO37" s="29" t="s">
        <v>635</v>
      </c>
      <c r="VEP37" s="29" t="s">
        <v>635</v>
      </c>
      <c r="VEQ37" s="29" t="s">
        <v>635</v>
      </c>
      <c r="VER37" s="29" t="s">
        <v>635</v>
      </c>
      <c r="VES37" s="29" t="s">
        <v>635</v>
      </c>
      <c r="VET37" s="29" t="s">
        <v>635</v>
      </c>
      <c r="VEU37" s="29" t="s">
        <v>635</v>
      </c>
      <c r="VEV37" s="29" t="s">
        <v>635</v>
      </c>
      <c r="VEW37" s="29" t="s">
        <v>635</v>
      </c>
      <c r="VEX37" s="29" t="s">
        <v>635</v>
      </c>
      <c r="VEY37" s="29" t="s">
        <v>635</v>
      </c>
      <c r="VEZ37" s="29" t="s">
        <v>635</v>
      </c>
      <c r="VFA37" s="29" t="s">
        <v>635</v>
      </c>
      <c r="VFB37" s="29" t="s">
        <v>635</v>
      </c>
      <c r="VFC37" s="29" t="s">
        <v>635</v>
      </c>
      <c r="VFD37" s="29" t="s">
        <v>635</v>
      </c>
      <c r="VFE37" s="29" t="s">
        <v>635</v>
      </c>
      <c r="VFF37" s="29" t="s">
        <v>635</v>
      </c>
      <c r="VFG37" s="29" t="s">
        <v>635</v>
      </c>
      <c r="VFH37" s="29" t="s">
        <v>635</v>
      </c>
      <c r="VFI37" s="29" t="s">
        <v>635</v>
      </c>
      <c r="VFJ37" s="29" t="s">
        <v>635</v>
      </c>
      <c r="VFK37" s="29" t="s">
        <v>635</v>
      </c>
      <c r="VFL37" s="29" t="s">
        <v>635</v>
      </c>
      <c r="VFM37" s="29" t="s">
        <v>635</v>
      </c>
      <c r="VFN37" s="29" t="s">
        <v>635</v>
      </c>
      <c r="VFO37" s="29" t="s">
        <v>635</v>
      </c>
      <c r="VFP37" s="29" t="s">
        <v>635</v>
      </c>
      <c r="VFQ37" s="29" t="s">
        <v>635</v>
      </c>
      <c r="VFR37" s="29" t="s">
        <v>635</v>
      </c>
      <c r="VFS37" s="29" t="s">
        <v>635</v>
      </c>
      <c r="VFT37" s="29" t="s">
        <v>635</v>
      </c>
      <c r="VFU37" s="29" t="s">
        <v>635</v>
      </c>
      <c r="VFV37" s="29" t="s">
        <v>635</v>
      </c>
      <c r="VFW37" s="29" t="s">
        <v>635</v>
      </c>
      <c r="VFX37" s="29" t="s">
        <v>635</v>
      </c>
      <c r="VFY37" s="29" t="s">
        <v>635</v>
      </c>
      <c r="VFZ37" s="29" t="s">
        <v>635</v>
      </c>
      <c r="VGA37" s="29" t="s">
        <v>635</v>
      </c>
      <c r="VGB37" s="29" t="s">
        <v>635</v>
      </c>
      <c r="VGC37" s="29" t="s">
        <v>635</v>
      </c>
      <c r="VGD37" s="29" t="s">
        <v>635</v>
      </c>
      <c r="VGE37" s="29" t="s">
        <v>635</v>
      </c>
      <c r="VGF37" s="29" t="s">
        <v>635</v>
      </c>
      <c r="VGG37" s="29" t="s">
        <v>635</v>
      </c>
      <c r="VGH37" s="29" t="s">
        <v>635</v>
      </c>
      <c r="VGI37" s="29" t="s">
        <v>635</v>
      </c>
      <c r="VGJ37" s="29" t="s">
        <v>635</v>
      </c>
      <c r="VGK37" s="29" t="s">
        <v>635</v>
      </c>
      <c r="VGL37" s="29" t="s">
        <v>635</v>
      </c>
      <c r="VGM37" s="29" t="s">
        <v>635</v>
      </c>
      <c r="VGN37" s="29" t="s">
        <v>635</v>
      </c>
      <c r="VGO37" s="29" t="s">
        <v>635</v>
      </c>
      <c r="VGP37" s="29" t="s">
        <v>635</v>
      </c>
      <c r="VGQ37" s="29" t="s">
        <v>635</v>
      </c>
      <c r="VGR37" s="29" t="s">
        <v>635</v>
      </c>
      <c r="VGS37" s="29" t="s">
        <v>635</v>
      </c>
      <c r="VGT37" s="29" t="s">
        <v>635</v>
      </c>
      <c r="VGU37" s="29" t="s">
        <v>635</v>
      </c>
      <c r="VGV37" s="29" t="s">
        <v>635</v>
      </c>
      <c r="VGW37" s="29" t="s">
        <v>635</v>
      </c>
      <c r="VGX37" s="29" t="s">
        <v>635</v>
      </c>
      <c r="VGY37" s="29" t="s">
        <v>635</v>
      </c>
      <c r="VGZ37" s="29" t="s">
        <v>635</v>
      </c>
      <c r="VHA37" s="29" t="s">
        <v>635</v>
      </c>
      <c r="VHB37" s="29" t="s">
        <v>635</v>
      </c>
      <c r="VHC37" s="29" t="s">
        <v>635</v>
      </c>
      <c r="VHD37" s="29" t="s">
        <v>635</v>
      </c>
      <c r="VHE37" s="29" t="s">
        <v>635</v>
      </c>
      <c r="VHF37" s="29" t="s">
        <v>635</v>
      </c>
      <c r="VHG37" s="29" t="s">
        <v>635</v>
      </c>
      <c r="VHH37" s="29" t="s">
        <v>635</v>
      </c>
      <c r="VHI37" s="29" t="s">
        <v>635</v>
      </c>
      <c r="VHJ37" s="29" t="s">
        <v>635</v>
      </c>
      <c r="VHK37" s="29" t="s">
        <v>635</v>
      </c>
      <c r="VHL37" s="29" t="s">
        <v>635</v>
      </c>
      <c r="VHM37" s="29" t="s">
        <v>635</v>
      </c>
      <c r="VHN37" s="29" t="s">
        <v>635</v>
      </c>
      <c r="VHO37" s="29" t="s">
        <v>635</v>
      </c>
      <c r="VHP37" s="29" t="s">
        <v>635</v>
      </c>
      <c r="VHQ37" s="29" t="s">
        <v>635</v>
      </c>
      <c r="VHR37" s="29" t="s">
        <v>635</v>
      </c>
      <c r="VHS37" s="29" t="s">
        <v>635</v>
      </c>
      <c r="VHT37" s="29" t="s">
        <v>635</v>
      </c>
      <c r="VHU37" s="29" t="s">
        <v>635</v>
      </c>
      <c r="VHV37" s="29" t="s">
        <v>635</v>
      </c>
      <c r="VHW37" s="29" t="s">
        <v>635</v>
      </c>
      <c r="VHX37" s="29" t="s">
        <v>635</v>
      </c>
      <c r="VHY37" s="29" t="s">
        <v>635</v>
      </c>
      <c r="VHZ37" s="29" t="s">
        <v>635</v>
      </c>
      <c r="VIA37" s="29" t="s">
        <v>635</v>
      </c>
      <c r="VIB37" s="29" t="s">
        <v>635</v>
      </c>
      <c r="VIC37" s="29" t="s">
        <v>635</v>
      </c>
      <c r="VID37" s="29" t="s">
        <v>635</v>
      </c>
      <c r="VIE37" s="29" t="s">
        <v>635</v>
      </c>
      <c r="VIF37" s="29" t="s">
        <v>635</v>
      </c>
      <c r="VIG37" s="29" t="s">
        <v>635</v>
      </c>
      <c r="VIH37" s="29" t="s">
        <v>635</v>
      </c>
      <c r="VII37" s="29" t="s">
        <v>635</v>
      </c>
      <c r="VIJ37" s="29" t="s">
        <v>635</v>
      </c>
      <c r="VIK37" s="29" t="s">
        <v>635</v>
      </c>
      <c r="VIL37" s="29" t="s">
        <v>635</v>
      </c>
      <c r="VIM37" s="29" t="s">
        <v>635</v>
      </c>
      <c r="VIN37" s="29" t="s">
        <v>635</v>
      </c>
      <c r="VIO37" s="29" t="s">
        <v>635</v>
      </c>
      <c r="VIP37" s="29" t="s">
        <v>635</v>
      </c>
      <c r="VIQ37" s="29" t="s">
        <v>635</v>
      </c>
      <c r="VIR37" s="29" t="s">
        <v>635</v>
      </c>
      <c r="VIS37" s="29" t="s">
        <v>635</v>
      </c>
      <c r="VIT37" s="29" t="s">
        <v>635</v>
      </c>
      <c r="VIU37" s="29" t="s">
        <v>635</v>
      </c>
      <c r="VIV37" s="29" t="s">
        <v>635</v>
      </c>
      <c r="VIW37" s="29" t="s">
        <v>635</v>
      </c>
      <c r="VIX37" s="29" t="s">
        <v>635</v>
      </c>
      <c r="VIY37" s="29" t="s">
        <v>635</v>
      </c>
      <c r="VIZ37" s="29" t="s">
        <v>635</v>
      </c>
      <c r="VJA37" s="29" t="s">
        <v>635</v>
      </c>
      <c r="VJB37" s="29" t="s">
        <v>635</v>
      </c>
      <c r="VJC37" s="29" t="s">
        <v>635</v>
      </c>
      <c r="VJD37" s="29" t="s">
        <v>635</v>
      </c>
      <c r="VJE37" s="29" t="s">
        <v>635</v>
      </c>
      <c r="VJF37" s="29" t="s">
        <v>635</v>
      </c>
      <c r="VJG37" s="29" t="s">
        <v>635</v>
      </c>
      <c r="VJH37" s="29" t="s">
        <v>635</v>
      </c>
      <c r="VJI37" s="29" t="s">
        <v>635</v>
      </c>
      <c r="VJJ37" s="29" t="s">
        <v>635</v>
      </c>
      <c r="VJK37" s="29" t="s">
        <v>635</v>
      </c>
      <c r="VJL37" s="29" t="s">
        <v>635</v>
      </c>
      <c r="VJM37" s="29" t="s">
        <v>635</v>
      </c>
      <c r="VJN37" s="29" t="s">
        <v>635</v>
      </c>
      <c r="VJO37" s="29" t="s">
        <v>635</v>
      </c>
      <c r="VJP37" s="29" t="s">
        <v>635</v>
      </c>
      <c r="VJQ37" s="29" t="s">
        <v>635</v>
      </c>
      <c r="VJR37" s="29" t="s">
        <v>635</v>
      </c>
      <c r="VJS37" s="29" t="s">
        <v>635</v>
      </c>
      <c r="VJT37" s="29" t="s">
        <v>635</v>
      </c>
      <c r="VJU37" s="29" t="s">
        <v>635</v>
      </c>
      <c r="VJV37" s="29" t="s">
        <v>635</v>
      </c>
      <c r="VJW37" s="29" t="s">
        <v>635</v>
      </c>
      <c r="VJX37" s="29" t="s">
        <v>635</v>
      </c>
      <c r="VJY37" s="29" t="s">
        <v>635</v>
      </c>
      <c r="VJZ37" s="29" t="s">
        <v>635</v>
      </c>
      <c r="VKA37" s="29" t="s">
        <v>635</v>
      </c>
      <c r="VKB37" s="29" t="s">
        <v>635</v>
      </c>
      <c r="VKC37" s="29" t="s">
        <v>635</v>
      </c>
      <c r="VKD37" s="29" t="s">
        <v>635</v>
      </c>
      <c r="VKE37" s="29" t="s">
        <v>635</v>
      </c>
      <c r="VKF37" s="29" t="s">
        <v>635</v>
      </c>
      <c r="VKG37" s="29" t="s">
        <v>635</v>
      </c>
      <c r="VKH37" s="29" t="s">
        <v>635</v>
      </c>
      <c r="VKI37" s="29" t="s">
        <v>635</v>
      </c>
      <c r="VKJ37" s="29" t="s">
        <v>635</v>
      </c>
      <c r="VKK37" s="29" t="s">
        <v>635</v>
      </c>
      <c r="VKL37" s="29" t="s">
        <v>635</v>
      </c>
      <c r="VKM37" s="29" t="s">
        <v>635</v>
      </c>
      <c r="VKN37" s="29" t="s">
        <v>635</v>
      </c>
      <c r="VKO37" s="29" t="s">
        <v>635</v>
      </c>
      <c r="VKP37" s="29" t="s">
        <v>635</v>
      </c>
      <c r="VKQ37" s="29" t="s">
        <v>635</v>
      </c>
      <c r="VKR37" s="29" t="s">
        <v>635</v>
      </c>
      <c r="VKS37" s="29" t="s">
        <v>635</v>
      </c>
      <c r="VKT37" s="29" t="s">
        <v>635</v>
      </c>
      <c r="VKU37" s="29" t="s">
        <v>635</v>
      </c>
      <c r="VKV37" s="29" t="s">
        <v>635</v>
      </c>
      <c r="VKW37" s="29" t="s">
        <v>635</v>
      </c>
      <c r="VKX37" s="29" t="s">
        <v>635</v>
      </c>
      <c r="VKY37" s="29" t="s">
        <v>635</v>
      </c>
      <c r="VKZ37" s="29" t="s">
        <v>635</v>
      </c>
      <c r="VLA37" s="29" t="s">
        <v>635</v>
      </c>
      <c r="VLB37" s="29" t="s">
        <v>635</v>
      </c>
      <c r="VLC37" s="29" t="s">
        <v>635</v>
      </c>
      <c r="VLD37" s="29" t="s">
        <v>635</v>
      </c>
      <c r="VLE37" s="29" t="s">
        <v>635</v>
      </c>
      <c r="VLF37" s="29" t="s">
        <v>635</v>
      </c>
      <c r="VLG37" s="29" t="s">
        <v>635</v>
      </c>
      <c r="VLH37" s="29" t="s">
        <v>635</v>
      </c>
      <c r="VLI37" s="29" t="s">
        <v>635</v>
      </c>
      <c r="VLJ37" s="29" t="s">
        <v>635</v>
      </c>
      <c r="VLK37" s="29" t="s">
        <v>635</v>
      </c>
      <c r="VLL37" s="29" t="s">
        <v>635</v>
      </c>
      <c r="VLM37" s="29" t="s">
        <v>635</v>
      </c>
      <c r="VLN37" s="29" t="s">
        <v>635</v>
      </c>
      <c r="VLO37" s="29" t="s">
        <v>635</v>
      </c>
      <c r="VLP37" s="29" t="s">
        <v>635</v>
      </c>
      <c r="VLQ37" s="29" t="s">
        <v>635</v>
      </c>
      <c r="VLR37" s="29" t="s">
        <v>635</v>
      </c>
      <c r="VLS37" s="29" t="s">
        <v>635</v>
      </c>
      <c r="VLT37" s="29" t="s">
        <v>635</v>
      </c>
      <c r="VLU37" s="29" t="s">
        <v>635</v>
      </c>
      <c r="VLV37" s="29" t="s">
        <v>635</v>
      </c>
      <c r="VLW37" s="29" t="s">
        <v>635</v>
      </c>
      <c r="VLX37" s="29" t="s">
        <v>635</v>
      </c>
      <c r="VLY37" s="29" t="s">
        <v>635</v>
      </c>
      <c r="VLZ37" s="29" t="s">
        <v>635</v>
      </c>
      <c r="VMA37" s="29" t="s">
        <v>635</v>
      </c>
      <c r="VMB37" s="29" t="s">
        <v>635</v>
      </c>
      <c r="VMC37" s="29" t="s">
        <v>635</v>
      </c>
      <c r="VMD37" s="29" t="s">
        <v>635</v>
      </c>
      <c r="VME37" s="29" t="s">
        <v>635</v>
      </c>
      <c r="VMF37" s="29" t="s">
        <v>635</v>
      </c>
      <c r="VMG37" s="29" t="s">
        <v>635</v>
      </c>
      <c r="VMH37" s="29" t="s">
        <v>635</v>
      </c>
      <c r="VMI37" s="29" t="s">
        <v>635</v>
      </c>
      <c r="VMJ37" s="29" t="s">
        <v>635</v>
      </c>
      <c r="VMK37" s="29" t="s">
        <v>635</v>
      </c>
      <c r="VML37" s="29" t="s">
        <v>635</v>
      </c>
      <c r="VMM37" s="29" t="s">
        <v>635</v>
      </c>
      <c r="VMN37" s="29" t="s">
        <v>635</v>
      </c>
      <c r="VMO37" s="29" t="s">
        <v>635</v>
      </c>
      <c r="VMP37" s="29" t="s">
        <v>635</v>
      </c>
      <c r="VMQ37" s="29" t="s">
        <v>635</v>
      </c>
      <c r="VMR37" s="29" t="s">
        <v>635</v>
      </c>
      <c r="VMS37" s="29" t="s">
        <v>635</v>
      </c>
      <c r="VMT37" s="29" t="s">
        <v>635</v>
      </c>
      <c r="VMU37" s="29" t="s">
        <v>635</v>
      </c>
      <c r="VMV37" s="29" t="s">
        <v>635</v>
      </c>
      <c r="VMW37" s="29" t="s">
        <v>635</v>
      </c>
      <c r="VMX37" s="29" t="s">
        <v>635</v>
      </c>
      <c r="VMY37" s="29" t="s">
        <v>635</v>
      </c>
      <c r="VMZ37" s="29" t="s">
        <v>635</v>
      </c>
      <c r="VNA37" s="29" t="s">
        <v>635</v>
      </c>
      <c r="VNB37" s="29" t="s">
        <v>635</v>
      </c>
      <c r="VNC37" s="29" t="s">
        <v>635</v>
      </c>
      <c r="VND37" s="29" t="s">
        <v>635</v>
      </c>
      <c r="VNE37" s="29" t="s">
        <v>635</v>
      </c>
      <c r="VNF37" s="29" t="s">
        <v>635</v>
      </c>
      <c r="VNG37" s="29" t="s">
        <v>635</v>
      </c>
      <c r="VNH37" s="29" t="s">
        <v>635</v>
      </c>
      <c r="VNI37" s="29" t="s">
        <v>635</v>
      </c>
      <c r="VNJ37" s="29" t="s">
        <v>635</v>
      </c>
      <c r="VNK37" s="29" t="s">
        <v>635</v>
      </c>
      <c r="VNL37" s="29" t="s">
        <v>635</v>
      </c>
      <c r="VNM37" s="29" t="s">
        <v>635</v>
      </c>
      <c r="VNN37" s="29" t="s">
        <v>635</v>
      </c>
      <c r="VNO37" s="29" t="s">
        <v>635</v>
      </c>
      <c r="VNP37" s="29" t="s">
        <v>635</v>
      </c>
      <c r="VNQ37" s="29" t="s">
        <v>635</v>
      </c>
      <c r="VNR37" s="29" t="s">
        <v>635</v>
      </c>
      <c r="VNS37" s="29" t="s">
        <v>635</v>
      </c>
      <c r="VNT37" s="29" t="s">
        <v>635</v>
      </c>
      <c r="VNU37" s="29" t="s">
        <v>635</v>
      </c>
      <c r="VNV37" s="29" t="s">
        <v>635</v>
      </c>
      <c r="VNW37" s="29" t="s">
        <v>635</v>
      </c>
      <c r="VNX37" s="29" t="s">
        <v>635</v>
      </c>
      <c r="VNY37" s="29" t="s">
        <v>635</v>
      </c>
      <c r="VNZ37" s="29" t="s">
        <v>635</v>
      </c>
      <c r="VOA37" s="29" t="s">
        <v>635</v>
      </c>
      <c r="VOB37" s="29" t="s">
        <v>635</v>
      </c>
      <c r="VOC37" s="29" t="s">
        <v>635</v>
      </c>
      <c r="VOD37" s="29" t="s">
        <v>635</v>
      </c>
      <c r="VOE37" s="29" t="s">
        <v>635</v>
      </c>
      <c r="VOF37" s="29" t="s">
        <v>635</v>
      </c>
      <c r="VOG37" s="29" t="s">
        <v>635</v>
      </c>
      <c r="VOH37" s="29" t="s">
        <v>635</v>
      </c>
      <c r="VOI37" s="29" t="s">
        <v>635</v>
      </c>
      <c r="VOJ37" s="29" t="s">
        <v>635</v>
      </c>
      <c r="VOK37" s="29" t="s">
        <v>635</v>
      </c>
      <c r="VOL37" s="29" t="s">
        <v>635</v>
      </c>
      <c r="VOM37" s="29" t="s">
        <v>635</v>
      </c>
      <c r="VON37" s="29" t="s">
        <v>635</v>
      </c>
      <c r="VOO37" s="29" t="s">
        <v>635</v>
      </c>
      <c r="VOP37" s="29" t="s">
        <v>635</v>
      </c>
      <c r="VOQ37" s="29" t="s">
        <v>635</v>
      </c>
      <c r="VOR37" s="29" t="s">
        <v>635</v>
      </c>
      <c r="VOS37" s="29" t="s">
        <v>635</v>
      </c>
      <c r="VOT37" s="29" t="s">
        <v>635</v>
      </c>
      <c r="VOU37" s="29" t="s">
        <v>635</v>
      </c>
      <c r="VOV37" s="29" t="s">
        <v>635</v>
      </c>
      <c r="VOW37" s="29" t="s">
        <v>635</v>
      </c>
      <c r="VOX37" s="29" t="s">
        <v>635</v>
      </c>
      <c r="VOY37" s="29" t="s">
        <v>635</v>
      </c>
      <c r="VOZ37" s="29" t="s">
        <v>635</v>
      </c>
      <c r="VPA37" s="29" t="s">
        <v>635</v>
      </c>
      <c r="VPB37" s="29" t="s">
        <v>635</v>
      </c>
      <c r="VPC37" s="29" t="s">
        <v>635</v>
      </c>
      <c r="VPD37" s="29" t="s">
        <v>635</v>
      </c>
      <c r="VPE37" s="29" t="s">
        <v>635</v>
      </c>
      <c r="VPF37" s="29" t="s">
        <v>635</v>
      </c>
      <c r="VPG37" s="29" t="s">
        <v>635</v>
      </c>
      <c r="VPH37" s="29" t="s">
        <v>635</v>
      </c>
      <c r="VPI37" s="29" t="s">
        <v>635</v>
      </c>
      <c r="VPJ37" s="29" t="s">
        <v>635</v>
      </c>
      <c r="VPK37" s="29" t="s">
        <v>635</v>
      </c>
      <c r="VPL37" s="29" t="s">
        <v>635</v>
      </c>
      <c r="VPM37" s="29" t="s">
        <v>635</v>
      </c>
      <c r="VPN37" s="29" t="s">
        <v>635</v>
      </c>
      <c r="VPO37" s="29" t="s">
        <v>635</v>
      </c>
      <c r="VPP37" s="29" t="s">
        <v>635</v>
      </c>
      <c r="VPQ37" s="29" t="s">
        <v>635</v>
      </c>
      <c r="VPR37" s="29" t="s">
        <v>635</v>
      </c>
      <c r="VPS37" s="29" t="s">
        <v>635</v>
      </c>
      <c r="VPT37" s="29" t="s">
        <v>635</v>
      </c>
      <c r="VPU37" s="29" t="s">
        <v>635</v>
      </c>
      <c r="VPV37" s="29" t="s">
        <v>635</v>
      </c>
      <c r="VPW37" s="29" t="s">
        <v>635</v>
      </c>
      <c r="VPX37" s="29" t="s">
        <v>635</v>
      </c>
      <c r="VPY37" s="29" t="s">
        <v>635</v>
      </c>
      <c r="VPZ37" s="29" t="s">
        <v>635</v>
      </c>
      <c r="VQA37" s="29" t="s">
        <v>635</v>
      </c>
      <c r="VQB37" s="29" t="s">
        <v>635</v>
      </c>
      <c r="VQC37" s="29" t="s">
        <v>635</v>
      </c>
      <c r="VQD37" s="29" t="s">
        <v>635</v>
      </c>
      <c r="VQE37" s="29" t="s">
        <v>635</v>
      </c>
      <c r="VQF37" s="29" t="s">
        <v>635</v>
      </c>
      <c r="VQG37" s="29" t="s">
        <v>635</v>
      </c>
      <c r="VQH37" s="29" t="s">
        <v>635</v>
      </c>
      <c r="VQI37" s="29" t="s">
        <v>635</v>
      </c>
      <c r="VQJ37" s="29" t="s">
        <v>635</v>
      </c>
      <c r="VQK37" s="29" t="s">
        <v>635</v>
      </c>
      <c r="VQL37" s="29" t="s">
        <v>635</v>
      </c>
      <c r="VQM37" s="29" t="s">
        <v>635</v>
      </c>
      <c r="VQN37" s="29" t="s">
        <v>635</v>
      </c>
      <c r="VQO37" s="29" t="s">
        <v>635</v>
      </c>
      <c r="VQP37" s="29" t="s">
        <v>635</v>
      </c>
      <c r="VQQ37" s="29" t="s">
        <v>635</v>
      </c>
      <c r="VQR37" s="29" t="s">
        <v>635</v>
      </c>
      <c r="VQS37" s="29" t="s">
        <v>635</v>
      </c>
      <c r="VQT37" s="29" t="s">
        <v>635</v>
      </c>
      <c r="VQU37" s="29" t="s">
        <v>635</v>
      </c>
      <c r="VQV37" s="29" t="s">
        <v>635</v>
      </c>
      <c r="VQW37" s="29" t="s">
        <v>635</v>
      </c>
      <c r="VQX37" s="29" t="s">
        <v>635</v>
      </c>
      <c r="VQY37" s="29" t="s">
        <v>635</v>
      </c>
      <c r="VQZ37" s="29" t="s">
        <v>635</v>
      </c>
      <c r="VRA37" s="29" t="s">
        <v>635</v>
      </c>
      <c r="VRB37" s="29" t="s">
        <v>635</v>
      </c>
      <c r="VRC37" s="29" t="s">
        <v>635</v>
      </c>
      <c r="VRD37" s="29" t="s">
        <v>635</v>
      </c>
      <c r="VRE37" s="29" t="s">
        <v>635</v>
      </c>
      <c r="VRF37" s="29" t="s">
        <v>635</v>
      </c>
      <c r="VRG37" s="29" t="s">
        <v>635</v>
      </c>
      <c r="VRH37" s="29" t="s">
        <v>635</v>
      </c>
      <c r="VRI37" s="29" t="s">
        <v>635</v>
      </c>
      <c r="VRJ37" s="29" t="s">
        <v>635</v>
      </c>
      <c r="VRK37" s="29" t="s">
        <v>635</v>
      </c>
      <c r="VRL37" s="29" t="s">
        <v>635</v>
      </c>
      <c r="VRM37" s="29" t="s">
        <v>635</v>
      </c>
      <c r="VRN37" s="29" t="s">
        <v>635</v>
      </c>
      <c r="VRO37" s="29" t="s">
        <v>635</v>
      </c>
      <c r="VRP37" s="29" t="s">
        <v>635</v>
      </c>
      <c r="VRQ37" s="29" t="s">
        <v>635</v>
      </c>
      <c r="VRR37" s="29" t="s">
        <v>635</v>
      </c>
      <c r="VRS37" s="29" t="s">
        <v>635</v>
      </c>
      <c r="VRT37" s="29" t="s">
        <v>635</v>
      </c>
      <c r="VRU37" s="29" t="s">
        <v>635</v>
      </c>
      <c r="VRV37" s="29" t="s">
        <v>635</v>
      </c>
      <c r="VRW37" s="29" t="s">
        <v>635</v>
      </c>
      <c r="VRX37" s="29" t="s">
        <v>635</v>
      </c>
      <c r="VRY37" s="29" t="s">
        <v>635</v>
      </c>
      <c r="VRZ37" s="29" t="s">
        <v>635</v>
      </c>
      <c r="VSA37" s="29" t="s">
        <v>635</v>
      </c>
      <c r="VSB37" s="29" t="s">
        <v>635</v>
      </c>
      <c r="VSC37" s="29" t="s">
        <v>635</v>
      </c>
      <c r="VSD37" s="29" t="s">
        <v>635</v>
      </c>
      <c r="VSE37" s="29" t="s">
        <v>635</v>
      </c>
      <c r="VSF37" s="29" t="s">
        <v>635</v>
      </c>
      <c r="VSG37" s="29" t="s">
        <v>635</v>
      </c>
      <c r="VSH37" s="29" t="s">
        <v>635</v>
      </c>
      <c r="VSI37" s="29" t="s">
        <v>635</v>
      </c>
      <c r="VSJ37" s="29" t="s">
        <v>635</v>
      </c>
      <c r="VSK37" s="29" t="s">
        <v>635</v>
      </c>
      <c r="VSL37" s="29" t="s">
        <v>635</v>
      </c>
      <c r="VSM37" s="29" t="s">
        <v>635</v>
      </c>
      <c r="VSN37" s="29" t="s">
        <v>635</v>
      </c>
      <c r="VSO37" s="29" t="s">
        <v>635</v>
      </c>
      <c r="VSP37" s="29" t="s">
        <v>635</v>
      </c>
      <c r="VSQ37" s="29" t="s">
        <v>635</v>
      </c>
      <c r="VSR37" s="29" t="s">
        <v>635</v>
      </c>
      <c r="VSS37" s="29" t="s">
        <v>635</v>
      </c>
      <c r="VST37" s="29" t="s">
        <v>635</v>
      </c>
      <c r="VSU37" s="29" t="s">
        <v>635</v>
      </c>
      <c r="VSV37" s="29" t="s">
        <v>635</v>
      </c>
      <c r="VSW37" s="29" t="s">
        <v>635</v>
      </c>
      <c r="VSX37" s="29" t="s">
        <v>635</v>
      </c>
      <c r="VSY37" s="29" t="s">
        <v>635</v>
      </c>
      <c r="VSZ37" s="29" t="s">
        <v>635</v>
      </c>
      <c r="VTA37" s="29" t="s">
        <v>635</v>
      </c>
      <c r="VTB37" s="29" t="s">
        <v>635</v>
      </c>
      <c r="VTC37" s="29" t="s">
        <v>635</v>
      </c>
      <c r="VTD37" s="29" t="s">
        <v>635</v>
      </c>
      <c r="VTE37" s="29" t="s">
        <v>635</v>
      </c>
      <c r="VTF37" s="29" t="s">
        <v>635</v>
      </c>
      <c r="VTG37" s="29" t="s">
        <v>635</v>
      </c>
      <c r="VTH37" s="29" t="s">
        <v>635</v>
      </c>
      <c r="VTI37" s="29" t="s">
        <v>635</v>
      </c>
      <c r="VTJ37" s="29" t="s">
        <v>635</v>
      </c>
      <c r="VTK37" s="29" t="s">
        <v>635</v>
      </c>
      <c r="VTL37" s="29" t="s">
        <v>635</v>
      </c>
      <c r="VTM37" s="29" t="s">
        <v>635</v>
      </c>
      <c r="VTN37" s="29" t="s">
        <v>635</v>
      </c>
      <c r="VTO37" s="29" t="s">
        <v>635</v>
      </c>
      <c r="VTP37" s="29" t="s">
        <v>635</v>
      </c>
      <c r="VTQ37" s="29" t="s">
        <v>635</v>
      </c>
      <c r="VTR37" s="29" t="s">
        <v>635</v>
      </c>
      <c r="VTS37" s="29" t="s">
        <v>635</v>
      </c>
      <c r="VTT37" s="29" t="s">
        <v>635</v>
      </c>
      <c r="VTU37" s="29" t="s">
        <v>635</v>
      </c>
      <c r="VTV37" s="29" t="s">
        <v>635</v>
      </c>
      <c r="VTW37" s="29" t="s">
        <v>635</v>
      </c>
      <c r="VTX37" s="29" t="s">
        <v>635</v>
      </c>
      <c r="VTY37" s="29" t="s">
        <v>635</v>
      </c>
      <c r="VTZ37" s="29" t="s">
        <v>635</v>
      </c>
      <c r="VUA37" s="29" t="s">
        <v>635</v>
      </c>
      <c r="VUB37" s="29" t="s">
        <v>635</v>
      </c>
      <c r="VUC37" s="29" t="s">
        <v>635</v>
      </c>
      <c r="VUD37" s="29" t="s">
        <v>635</v>
      </c>
      <c r="VUE37" s="29" t="s">
        <v>635</v>
      </c>
      <c r="VUF37" s="29" t="s">
        <v>635</v>
      </c>
      <c r="VUG37" s="29" t="s">
        <v>635</v>
      </c>
      <c r="VUH37" s="29" t="s">
        <v>635</v>
      </c>
      <c r="VUI37" s="29" t="s">
        <v>635</v>
      </c>
      <c r="VUJ37" s="29" t="s">
        <v>635</v>
      </c>
      <c r="VUK37" s="29" t="s">
        <v>635</v>
      </c>
      <c r="VUL37" s="29" t="s">
        <v>635</v>
      </c>
      <c r="VUM37" s="29" t="s">
        <v>635</v>
      </c>
      <c r="VUN37" s="29" t="s">
        <v>635</v>
      </c>
      <c r="VUO37" s="29" t="s">
        <v>635</v>
      </c>
      <c r="VUP37" s="29" t="s">
        <v>635</v>
      </c>
      <c r="VUQ37" s="29" t="s">
        <v>635</v>
      </c>
      <c r="VUR37" s="29" t="s">
        <v>635</v>
      </c>
      <c r="VUS37" s="29" t="s">
        <v>635</v>
      </c>
      <c r="VUT37" s="29" t="s">
        <v>635</v>
      </c>
      <c r="VUU37" s="29" t="s">
        <v>635</v>
      </c>
      <c r="VUV37" s="29" t="s">
        <v>635</v>
      </c>
      <c r="VUW37" s="29" t="s">
        <v>635</v>
      </c>
      <c r="VUX37" s="29" t="s">
        <v>635</v>
      </c>
      <c r="VUY37" s="29" t="s">
        <v>635</v>
      </c>
      <c r="VUZ37" s="29" t="s">
        <v>635</v>
      </c>
      <c r="VVA37" s="29" t="s">
        <v>635</v>
      </c>
      <c r="VVB37" s="29" t="s">
        <v>635</v>
      </c>
      <c r="VVC37" s="29" t="s">
        <v>635</v>
      </c>
      <c r="VVD37" s="29" t="s">
        <v>635</v>
      </c>
      <c r="VVE37" s="29" t="s">
        <v>635</v>
      </c>
      <c r="VVF37" s="29" t="s">
        <v>635</v>
      </c>
      <c r="VVG37" s="29" t="s">
        <v>635</v>
      </c>
      <c r="VVH37" s="29" t="s">
        <v>635</v>
      </c>
      <c r="VVI37" s="29" t="s">
        <v>635</v>
      </c>
      <c r="VVJ37" s="29" t="s">
        <v>635</v>
      </c>
      <c r="VVK37" s="29" t="s">
        <v>635</v>
      </c>
      <c r="VVL37" s="29" t="s">
        <v>635</v>
      </c>
      <c r="VVM37" s="29" t="s">
        <v>635</v>
      </c>
      <c r="VVN37" s="29" t="s">
        <v>635</v>
      </c>
      <c r="VVO37" s="29" t="s">
        <v>635</v>
      </c>
      <c r="VVP37" s="29" t="s">
        <v>635</v>
      </c>
      <c r="VVQ37" s="29" t="s">
        <v>635</v>
      </c>
      <c r="VVR37" s="29" t="s">
        <v>635</v>
      </c>
      <c r="VVS37" s="29" t="s">
        <v>635</v>
      </c>
      <c r="VVT37" s="29" t="s">
        <v>635</v>
      </c>
      <c r="VVU37" s="29" t="s">
        <v>635</v>
      </c>
      <c r="VVV37" s="29" t="s">
        <v>635</v>
      </c>
      <c r="VVW37" s="29" t="s">
        <v>635</v>
      </c>
      <c r="VVX37" s="29" t="s">
        <v>635</v>
      </c>
      <c r="VVY37" s="29" t="s">
        <v>635</v>
      </c>
      <c r="VVZ37" s="29" t="s">
        <v>635</v>
      </c>
      <c r="VWA37" s="29" t="s">
        <v>635</v>
      </c>
      <c r="VWB37" s="29" t="s">
        <v>635</v>
      </c>
      <c r="VWC37" s="29" t="s">
        <v>635</v>
      </c>
      <c r="VWD37" s="29" t="s">
        <v>635</v>
      </c>
      <c r="VWE37" s="29" t="s">
        <v>635</v>
      </c>
      <c r="VWF37" s="29" t="s">
        <v>635</v>
      </c>
      <c r="VWG37" s="29" t="s">
        <v>635</v>
      </c>
      <c r="VWH37" s="29" t="s">
        <v>635</v>
      </c>
      <c r="VWI37" s="29" t="s">
        <v>635</v>
      </c>
      <c r="VWJ37" s="29" t="s">
        <v>635</v>
      </c>
      <c r="VWK37" s="29" t="s">
        <v>635</v>
      </c>
      <c r="VWL37" s="29" t="s">
        <v>635</v>
      </c>
      <c r="VWM37" s="29" t="s">
        <v>635</v>
      </c>
      <c r="VWN37" s="29" t="s">
        <v>635</v>
      </c>
      <c r="VWO37" s="29" t="s">
        <v>635</v>
      </c>
      <c r="VWP37" s="29" t="s">
        <v>635</v>
      </c>
      <c r="VWQ37" s="29" t="s">
        <v>635</v>
      </c>
      <c r="VWR37" s="29" t="s">
        <v>635</v>
      </c>
      <c r="VWS37" s="29" t="s">
        <v>635</v>
      </c>
      <c r="VWT37" s="29" t="s">
        <v>635</v>
      </c>
      <c r="VWU37" s="29" t="s">
        <v>635</v>
      </c>
      <c r="VWV37" s="29" t="s">
        <v>635</v>
      </c>
      <c r="VWW37" s="29" t="s">
        <v>635</v>
      </c>
      <c r="VWX37" s="29" t="s">
        <v>635</v>
      </c>
      <c r="VWY37" s="29" t="s">
        <v>635</v>
      </c>
      <c r="VWZ37" s="29" t="s">
        <v>635</v>
      </c>
      <c r="VXA37" s="29" t="s">
        <v>635</v>
      </c>
      <c r="VXB37" s="29" t="s">
        <v>635</v>
      </c>
      <c r="VXC37" s="29" t="s">
        <v>635</v>
      </c>
      <c r="VXD37" s="29" t="s">
        <v>635</v>
      </c>
      <c r="VXE37" s="29" t="s">
        <v>635</v>
      </c>
      <c r="VXF37" s="29" t="s">
        <v>635</v>
      </c>
      <c r="VXG37" s="29" t="s">
        <v>635</v>
      </c>
      <c r="VXH37" s="29" t="s">
        <v>635</v>
      </c>
      <c r="VXI37" s="29" t="s">
        <v>635</v>
      </c>
      <c r="VXJ37" s="29" t="s">
        <v>635</v>
      </c>
      <c r="VXK37" s="29" t="s">
        <v>635</v>
      </c>
      <c r="VXL37" s="29" t="s">
        <v>635</v>
      </c>
      <c r="VXM37" s="29" t="s">
        <v>635</v>
      </c>
      <c r="VXN37" s="29" t="s">
        <v>635</v>
      </c>
      <c r="VXO37" s="29" t="s">
        <v>635</v>
      </c>
      <c r="VXP37" s="29" t="s">
        <v>635</v>
      </c>
      <c r="VXQ37" s="29" t="s">
        <v>635</v>
      </c>
      <c r="VXR37" s="29" t="s">
        <v>635</v>
      </c>
      <c r="VXS37" s="29" t="s">
        <v>635</v>
      </c>
      <c r="VXT37" s="29" t="s">
        <v>635</v>
      </c>
      <c r="VXU37" s="29" t="s">
        <v>635</v>
      </c>
      <c r="VXV37" s="29" t="s">
        <v>635</v>
      </c>
      <c r="VXW37" s="29" t="s">
        <v>635</v>
      </c>
      <c r="VXX37" s="29" t="s">
        <v>635</v>
      </c>
      <c r="VXY37" s="29" t="s">
        <v>635</v>
      </c>
      <c r="VXZ37" s="29" t="s">
        <v>635</v>
      </c>
      <c r="VYA37" s="29" t="s">
        <v>635</v>
      </c>
      <c r="VYB37" s="29" t="s">
        <v>635</v>
      </c>
      <c r="VYC37" s="29" t="s">
        <v>635</v>
      </c>
      <c r="VYD37" s="29" t="s">
        <v>635</v>
      </c>
      <c r="VYE37" s="29" t="s">
        <v>635</v>
      </c>
      <c r="VYF37" s="29" t="s">
        <v>635</v>
      </c>
      <c r="VYG37" s="29" t="s">
        <v>635</v>
      </c>
      <c r="VYH37" s="29" t="s">
        <v>635</v>
      </c>
      <c r="VYI37" s="29" t="s">
        <v>635</v>
      </c>
      <c r="VYJ37" s="29" t="s">
        <v>635</v>
      </c>
      <c r="VYK37" s="29" t="s">
        <v>635</v>
      </c>
      <c r="VYL37" s="29" t="s">
        <v>635</v>
      </c>
      <c r="VYM37" s="29" t="s">
        <v>635</v>
      </c>
      <c r="VYN37" s="29" t="s">
        <v>635</v>
      </c>
      <c r="VYO37" s="29" t="s">
        <v>635</v>
      </c>
      <c r="VYP37" s="29" t="s">
        <v>635</v>
      </c>
      <c r="VYQ37" s="29" t="s">
        <v>635</v>
      </c>
      <c r="VYR37" s="29" t="s">
        <v>635</v>
      </c>
      <c r="VYS37" s="29" t="s">
        <v>635</v>
      </c>
      <c r="VYT37" s="29" t="s">
        <v>635</v>
      </c>
      <c r="VYU37" s="29" t="s">
        <v>635</v>
      </c>
      <c r="VYV37" s="29" t="s">
        <v>635</v>
      </c>
      <c r="VYW37" s="29" t="s">
        <v>635</v>
      </c>
      <c r="VYX37" s="29" t="s">
        <v>635</v>
      </c>
      <c r="VYY37" s="29" t="s">
        <v>635</v>
      </c>
      <c r="VYZ37" s="29" t="s">
        <v>635</v>
      </c>
      <c r="VZA37" s="29" t="s">
        <v>635</v>
      </c>
      <c r="VZB37" s="29" t="s">
        <v>635</v>
      </c>
      <c r="VZC37" s="29" t="s">
        <v>635</v>
      </c>
      <c r="VZD37" s="29" t="s">
        <v>635</v>
      </c>
      <c r="VZE37" s="29" t="s">
        <v>635</v>
      </c>
      <c r="VZF37" s="29" t="s">
        <v>635</v>
      </c>
      <c r="VZG37" s="29" t="s">
        <v>635</v>
      </c>
      <c r="VZH37" s="29" t="s">
        <v>635</v>
      </c>
      <c r="VZI37" s="29" t="s">
        <v>635</v>
      </c>
      <c r="VZJ37" s="29" t="s">
        <v>635</v>
      </c>
      <c r="VZK37" s="29" t="s">
        <v>635</v>
      </c>
      <c r="VZL37" s="29" t="s">
        <v>635</v>
      </c>
      <c r="VZM37" s="29" t="s">
        <v>635</v>
      </c>
      <c r="VZN37" s="29" t="s">
        <v>635</v>
      </c>
      <c r="VZO37" s="29" t="s">
        <v>635</v>
      </c>
      <c r="VZP37" s="29" t="s">
        <v>635</v>
      </c>
      <c r="VZQ37" s="29" t="s">
        <v>635</v>
      </c>
      <c r="VZR37" s="29" t="s">
        <v>635</v>
      </c>
      <c r="VZS37" s="29" t="s">
        <v>635</v>
      </c>
      <c r="VZT37" s="29" t="s">
        <v>635</v>
      </c>
      <c r="VZU37" s="29" t="s">
        <v>635</v>
      </c>
      <c r="VZV37" s="29" t="s">
        <v>635</v>
      </c>
      <c r="VZW37" s="29" t="s">
        <v>635</v>
      </c>
      <c r="VZX37" s="29" t="s">
        <v>635</v>
      </c>
      <c r="VZY37" s="29" t="s">
        <v>635</v>
      </c>
      <c r="VZZ37" s="29" t="s">
        <v>635</v>
      </c>
      <c r="WAA37" s="29" t="s">
        <v>635</v>
      </c>
      <c r="WAB37" s="29" t="s">
        <v>635</v>
      </c>
      <c r="WAC37" s="29" t="s">
        <v>635</v>
      </c>
      <c r="WAD37" s="29" t="s">
        <v>635</v>
      </c>
      <c r="WAE37" s="29" t="s">
        <v>635</v>
      </c>
      <c r="WAF37" s="29" t="s">
        <v>635</v>
      </c>
      <c r="WAG37" s="29" t="s">
        <v>635</v>
      </c>
      <c r="WAH37" s="29" t="s">
        <v>635</v>
      </c>
      <c r="WAI37" s="29" t="s">
        <v>635</v>
      </c>
      <c r="WAJ37" s="29" t="s">
        <v>635</v>
      </c>
      <c r="WAK37" s="29" t="s">
        <v>635</v>
      </c>
      <c r="WAL37" s="29" t="s">
        <v>635</v>
      </c>
      <c r="WAM37" s="29" t="s">
        <v>635</v>
      </c>
      <c r="WAN37" s="29" t="s">
        <v>635</v>
      </c>
      <c r="WAO37" s="29" t="s">
        <v>635</v>
      </c>
      <c r="WAP37" s="29" t="s">
        <v>635</v>
      </c>
      <c r="WAQ37" s="29" t="s">
        <v>635</v>
      </c>
      <c r="WAR37" s="29" t="s">
        <v>635</v>
      </c>
      <c r="WAS37" s="29" t="s">
        <v>635</v>
      </c>
      <c r="WAT37" s="29" t="s">
        <v>635</v>
      </c>
      <c r="WAU37" s="29" t="s">
        <v>635</v>
      </c>
      <c r="WAV37" s="29" t="s">
        <v>635</v>
      </c>
      <c r="WAW37" s="29" t="s">
        <v>635</v>
      </c>
      <c r="WAX37" s="29" t="s">
        <v>635</v>
      </c>
      <c r="WAY37" s="29" t="s">
        <v>635</v>
      </c>
      <c r="WAZ37" s="29" t="s">
        <v>635</v>
      </c>
      <c r="WBA37" s="29" t="s">
        <v>635</v>
      </c>
      <c r="WBB37" s="29" t="s">
        <v>635</v>
      </c>
      <c r="WBC37" s="29" t="s">
        <v>635</v>
      </c>
      <c r="WBD37" s="29" t="s">
        <v>635</v>
      </c>
      <c r="WBE37" s="29" t="s">
        <v>635</v>
      </c>
      <c r="WBF37" s="29" t="s">
        <v>635</v>
      </c>
      <c r="WBG37" s="29" t="s">
        <v>635</v>
      </c>
      <c r="WBH37" s="29" t="s">
        <v>635</v>
      </c>
      <c r="WBI37" s="29" t="s">
        <v>635</v>
      </c>
      <c r="WBJ37" s="29" t="s">
        <v>635</v>
      </c>
      <c r="WBK37" s="29" t="s">
        <v>635</v>
      </c>
      <c r="WBL37" s="29" t="s">
        <v>635</v>
      </c>
      <c r="WBM37" s="29" t="s">
        <v>635</v>
      </c>
      <c r="WBN37" s="29" t="s">
        <v>635</v>
      </c>
      <c r="WBO37" s="29" t="s">
        <v>635</v>
      </c>
      <c r="WBP37" s="29" t="s">
        <v>635</v>
      </c>
      <c r="WBQ37" s="29" t="s">
        <v>635</v>
      </c>
      <c r="WBR37" s="29" t="s">
        <v>635</v>
      </c>
      <c r="WBS37" s="29" t="s">
        <v>635</v>
      </c>
      <c r="WBT37" s="29" t="s">
        <v>635</v>
      </c>
      <c r="WBU37" s="29" t="s">
        <v>635</v>
      </c>
      <c r="WBV37" s="29" t="s">
        <v>635</v>
      </c>
      <c r="WBW37" s="29" t="s">
        <v>635</v>
      </c>
      <c r="WBX37" s="29" t="s">
        <v>635</v>
      </c>
      <c r="WBY37" s="29" t="s">
        <v>635</v>
      </c>
      <c r="WBZ37" s="29" t="s">
        <v>635</v>
      </c>
      <c r="WCA37" s="29" t="s">
        <v>635</v>
      </c>
      <c r="WCB37" s="29" t="s">
        <v>635</v>
      </c>
      <c r="WCC37" s="29" t="s">
        <v>635</v>
      </c>
      <c r="WCD37" s="29" t="s">
        <v>635</v>
      </c>
      <c r="WCE37" s="29" t="s">
        <v>635</v>
      </c>
      <c r="WCF37" s="29" t="s">
        <v>635</v>
      </c>
      <c r="WCG37" s="29" t="s">
        <v>635</v>
      </c>
      <c r="WCH37" s="29" t="s">
        <v>635</v>
      </c>
      <c r="WCI37" s="29" t="s">
        <v>635</v>
      </c>
      <c r="WCJ37" s="29" t="s">
        <v>635</v>
      </c>
      <c r="WCK37" s="29" t="s">
        <v>635</v>
      </c>
      <c r="WCL37" s="29" t="s">
        <v>635</v>
      </c>
      <c r="WCM37" s="29" t="s">
        <v>635</v>
      </c>
      <c r="WCN37" s="29" t="s">
        <v>635</v>
      </c>
      <c r="WCO37" s="29" t="s">
        <v>635</v>
      </c>
      <c r="WCP37" s="29" t="s">
        <v>635</v>
      </c>
      <c r="WCQ37" s="29" t="s">
        <v>635</v>
      </c>
      <c r="WCR37" s="29" t="s">
        <v>635</v>
      </c>
      <c r="WCS37" s="29" t="s">
        <v>635</v>
      </c>
      <c r="WCT37" s="29" t="s">
        <v>635</v>
      </c>
      <c r="WCU37" s="29" t="s">
        <v>635</v>
      </c>
      <c r="WCV37" s="29" t="s">
        <v>635</v>
      </c>
      <c r="WCW37" s="29" t="s">
        <v>635</v>
      </c>
      <c r="WCX37" s="29" t="s">
        <v>635</v>
      </c>
      <c r="WCY37" s="29" t="s">
        <v>635</v>
      </c>
      <c r="WCZ37" s="29" t="s">
        <v>635</v>
      </c>
      <c r="WDA37" s="29" t="s">
        <v>635</v>
      </c>
      <c r="WDB37" s="29" t="s">
        <v>635</v>
      </c>
      <c r="WDC37" s="29" t="s">
        <v>635</v>
      </c>
      <c r="WDD37" s="29" t="s">
        <v>635</v>
      </c>
      <c r="WDE37" s="29" t="s">
        <v>635</v>
      </c>
      <c r="WDF37" s="29" t="s">
        <v>635</v>
      </c>
      <c r="WDG37" s="29" t="s">
        <v>635</v>
      </c>
      <c r="WDH37" s="29" t="s">
        <v>635</v>
      </c>
      <c r="WDI37" s="29" t="s">
        <v>635</v>
      </c>
      <c r="WDJ37" s="29" t="s">
        <v>635</v>
      </c>
      <c r="WDK37" s="29" t="s">
        <v>635</v>
      </c>
      <c r="WDL37" s="29" t="s">
        <v>635</v>
      </c>
      <c r="WDM37" s="29" t="s">
        <v>635</v>
      </c>
      <c r="WDN37" s="29" t="s">
        <v>635</v>
      </c>
      <c r="WDO37" s="29" t="s">
        <v>635</v>
      </c>
      <c r="WDP37" s="29" t="s">
        <v>635</v>
      </c>
      <c r="WDQ37" s="29" t="s">
        <v>635</v>
      </c>
      <c r="WDR37" s="29" t="s">
        <v>635</v>
      </c>
      <c r="WDS37" s="29" t="s">
        <v>635</v>
      </c>
      <c r="WDT37" s="29" t="s">
        <v>635</v>
      </c>
      <c r="WDU37" s="29" t="s">
        <v>635</v>
      </c>
      <c r="WDV37" s="29" t="s">
        <v>635</v>
      </c>
      <c r="WDW37" s="29" t="s">
        <v>635</v>
      </c>
      <c r="WDX37" s="29" t="s">
        <v>635</v>
      </c>
      <c r="WDY37" s="29" t="s">
        <v>635</v>
      </c>
      <c r="WDZ37" s="29" t="s">
        <v>635</v>
      </c>
      <c r="WEA37" s="29" t="s">
        <v>635</v>
      </c>
      <c r="WEB37" s="29" t="s">
        <v>635</v>
      </c>
      <c r="WEC37" s="29" t="s">
        <v>635</v>
      </c>
      <c r="WED37" s="29" t="s">
        <v>635</v>
      </c>
      <c r="WEE37" s="29" t="s">
        <v>635</v>
      </c>
      <c r="WEF37" s="29" t="s">
        <v>635</v>
      </c>
      <c r="WEG37" s="29" t="s">
        <v>635</v>
      </c>
      <c r="WEH37" s="29" t="s">
        <v>635</v>
      </c>
      <c r="WEI37" s="29" t="s">
        <v>635</v>
      </c>
      <c r="WEJ37" s="29" t="s">
        <v>635</v>
      </c>
      <c r="WEK37" s="29" t="s">
        <v>635</v>
      </c>
      <c r="WEL37" s="29" t="s">
        <v>635</v>
      </c>
      <c r="WEM37" s="29" t="s">
        <v>635</v>
      </c>
      <c r="WEN37" s="29" t="s">
        <v>635</v>
      </c>
      <c r="WEO37" s="29" t="s">
        <v>635</v>
      </c>
      <c r="WEP37" s="29" t="s">
        <v>635</v>
      </c>
      <c r="WEQ37" s="29" t="s">
        <v>635</v>
      </c>
      <c r="WER37" s="29" t="s">
        <v>635</v>
      </c>
      <c r="WES37" s="29" t="s">
        <v>635</v>
      </c>
      <c r="WET37" s="29" t="s">
        <v>635</v>
      </c>
      <c r="WEU37" s="29" t="s">
        <v>635</v>
      </c>
      <c r="WEV37" s="29" t="s">
        <v>635</v>
      </c>
      <c r="WEW37" s="29" t="s">
        <v>635</v>
      </c>
      <c r="WEX37" s="29" t="s">
        <v>635</v>
      </c>
      <c r="WEY37" s="29" t="s">
        <v>635</v>
      </c>
      <c r="WEZ37" s="29" t="s">
        <v>635</v>
      </c>
      <c r="WFA37" s="29" t="s">
        <v>635</v>
      </c>
      <c r="WFB37" s="29" t="s">
        <v>635</v>
      </c>
      <c r="WFC37" s="29" t="s">
        <v>635</v>
      </c>
      <c r="WFD37" s="29" t="s">
        <v>635</v>
      </c>
      <c r="WFE37" s="29" t="s">
        <v>635</v>
      </c>
      <c r="WFF37" s="29" t="s">
        <v>635</v>
      </c>
      <c r="WFG37" s="29" t="s">
        <v>635</v>
      </c>
      <c r="WFH37" s="29" t="s">
        <v>635</v>
      </c>
      <c r="WFI37" s="29" t="s">
        <v>635</v>
      </c>
      <c r="WFJ37" s="29" t="s">
        <v>635</v>
      </c>
      <c r="WFK37" s="29" t="s">
        <v>635</v>
      </c>
      <c r="WFL37" s="29" t="s">
        <v>635</v>
      </c>
      <c r="WFM37" s="29" t="s">
        <v>635</v>
      </c>
      <c r="WFN37" s="29" t="s">
        <v>635</v>
      </c>
      <c r="WFO37" s="29" t="s">
        <v>635</v>
      </c>
      <c r="WFP37" s="29" t="s">
        <v>635</v>
      </c>
      <c r="WFQ37" s="29" t="s">
        <v>635</v>
      </c>
      <c r="WFR37" s="29" t="s">
        <v>635</v>
      </c>
      <c r="WFS37" s="29" t="s">
        <v>635</v>
      </c>
      <c r="WFT37" s="29" t="s">
        <v>635</v>
      </c>
      <c r="WFU37" s="29" t="s">
        <v>635</v>
      </c>
      <c r="WFV37" s="29" t="s">
        <v>635</v>
      </c>
      <c r="WFW37" s="29" t="s">
        <v>635</v>
      </c>
      <c r="WFX37" s="29" t="s">
        <v>635</v>
      </c>
      <c r="WFY37" s="29" t="s">
        <v>635</v>
      </c>
      <c r="WFZ37" s="29" t="s">
        <v>635</v>
      </c>
      <c r="WGA37" s="29" t="s">
        <v>635</v>
      </c>
      <c r="WGB37" s="29" t="s">
        <v>635</v>
      </c>
      <c r="WGC37" s="29" t="s">
        <v>635</v>
      </c>
      <c r="WGD37" s="29" t="s">
        <v>635</v>
      </c>
      <c r="WGE37" s="29" t="s">
        <v>635</v>
      </c>
      <c r="WGF37" s="29" t="s">
        <v>635</v>
      </c>
      <c r="WGG37" s="29" t="s">
        <v>635</v>
      </c>
      <c r="WGH37" s="29" t="s">
        <v>635</v>
      </c>
      <c r="WGI37" s="29" t="s">
        <v>635</v>
      </c>
      <c r="WGJ37" s="29" t="s">
        <v>635</v>
      </c>
      <c r="WGK37" s="29" t="s">
        <v>635</v>
      </c>
      <c r="WGL37" s="29" t="s">
        <v>635</v>
      </c>
      <c r="WGM37" s="29" t="s">
        <v>635</v>
      </c>
      <c r="WGN37" s="29" t="s">
        <v>635</v>
      </c>
      <c r="WGO37" s="29" t="s">
        <v>635</v>
      </c>
      <c r="WGP37" s="29" t="s">
        <v>635</v>
      </c>
      <c r="WGQ37" s="29" t="s">
        <v>635</v>
      </c>
      <c r="WGR37" s="29" t="s">
        <v>635</v>
      </c>
      <c r="WGS37" s="29" t="s">
        <v>635</v>
      </c>
      <c r="WGT37" s="29" t="s">
        <v>635</v>
      </c>
      <c r="WGU37" s="29" t="s">
        <v>635</v>
      </c>
      <c r="WGV37" s="29" t="s">
        <v>635</v>
      </c>
      <c r="WGW37" s="29" t="s">
        <v>635</v>
      </c>
      <c r="WGX37" s="29" t="s">
        <v>635</v>
      </c>
      <c r="WGY37" s="29" t="s">
        <v>635</v>
      </c>
      <c r="WGZ37" s="29" t="s">
        <v>635</v>
      </c>
      <c r="WHA37" s="29" t="s">
        <v>635</v>
      </c>
      <c r="WHB37" s="29" t="s">
        <v>635</v>
      </c>
      <c r="WHC37" s="29" t="s">
        <v>635</v>
      </c>
      <c r="WHD37" s="29" t="s">
        <v>635</v>
      </c>
      <c r="WHE37" s="29" t="s">
        <v>635</v>
      </c>
      <c r="WHF37" s="29" t="s">
        <v>635</v>
      </c>
      <c r="WHG37" s="29" t="s">
        <v>635</v>
      </c>
      <c r="WHH37" s="29" t="s">
        <v>635</v>
      </c>
      <c r="WHI37" s="29" t="s">
        <v>635</v>
      </c>
      <c r="WHJ37" s="29" t="s">
        <v>635</v>
      </c>
      <c r="WHK37" s="29" t="s">
        <v>635</v>
      </c>
      <c r="WHL37" s="29" t="s">
        <v>635</v>
      </c>
      <c r="WHM37" s="29" t="s">
        <v>635</v>
      </c>
      <c r="WHN37" s="29" t="s">
        <v>635</v>
      </c>
      <c r="WHO37" s="29" t="s">
        <v>635</v>
      </c>
      <c r="WHP37" s="29" t="s">
        <v>635</v>
      </c>
      <c r="WHQ37" s="29" t="s">
        <v>635</v>
      </c>
      <c r="WHR37" s="29" t="s">
        <v>635</v>
      </c>
      <c r="WHS37" s="29" t="s">
        <v>635</v>
      </c>
      <c r="WHT37" s="29" t="s">
        <v>635</v>
      </c>
      <c r="WHU37" s="29" t="s">
        <v>635</v>
      </c>
      <c r="WHV37" s="29" t="s">
        <v>635</v>
      </c>
      <c r="WHW37" s="29" t="s">
        <v>635</v>
      </c>
      <c r="WHX37" s="29" t="s">
        <v>635</v>
      </c>
      <c r="WHY37" s="29" t="s">
        <v>635</v>
      </c>
      <c r="WHZ37" s="29" t="s">
        <v>635</v>
      </c>
      <c r="WIA37" s="29" t="s">
        <v>635</v>
      </c>
      <c r="WIB37" s="29" t="s">
        <v>635</v>
      </c>
      <c r="WIC37" s="29" t="s">
        <v>635</v>
      </c>
      <c r="WID37" s="29" t="s">
        <v>635</v>
      </c>
      <c r="WIE37" s="29" t="s">
        <v>635</v>
      </c>
      <c r="WIF37" s="29" t="s">
        <v>635</v>
      </c>
      <c r="WIG37" s="29" t="s">
        <v>635</v>
      </c>
      <c r="WIH37" s="29" t="s">
        <v>635</v>
      </c>
      <c r="WII37" s="29" t="s">
        <v>635</v>
      </c>
      <c r="WIJ37" s="29" t="s">
        <v>635</v>
      </c>
      <c r="WIK37" s="29" t="s">
        <v>635</v>
      </c>
      <c r="WIL37" s="29" t="s">
        <v>635</v>
      </c>
      <c r="WIM37" s="29" t="s">
        <v>635</v>
      </c>
      <c r="WIN37" s="29" t="s">
        <v>635</v>
      </c>
      <c r="WIO37" s="29" t="s">
        <v>635</v>
      </c>
      <c r="WIP37" s="29" t="s">
        <v>635</v>
      </c>
      <c r="WIQ37" s="29" t="s">
        <v>635</v>
      </c>
      <c r="WIR37" s="29" t="s">
        <v>635</v>
      </c>
      <c r="WIS37" s="29" t="s">
        <v>635</v>
      </c>
      <c r="WIT37" s="29" t="s">
        <v>635</v>
      </c>
      <c r="WIU37" s="29" t="s">
        <v>635</v>
      </c>
      <c r="WIV37" s="29" t="s">
        <v>635</v>
      </c>
      <c r="WIW37" s="29" t="s">
        <v>635</v>
      </c>
      <c r="WIX37" s="29" t="s">
        <v>635</v>
      </c>
      <c r="WIY37" s="29" t="s">
        <v>635</v>
      </c>
      <c r="WIZ37" s="29" t="s">
        <v>635</v>
      </c>
      <c r="WJA37" s="29" t="s">
        <v>635</v>
      </c>
      <c r="WJB37" s="29" t="s">
        <v>635</v>
      </c>
      <c r="WJC37" s="29" t="s">
        <v>635</v>
      </c>
      <c r="WJD37" s="29" t="s">
        <v>635</v>
      </c>
      <c r="WJE37" s="29" t="s">
        <v>635</v>
      </c>
      <c r="WJF37" s="29" t="s">
        <v>635</v>
      </c>
      <c r="WJG37" s="29" t="s">
        <v>635</v>
      </c>
      <c r="WJH37" s="29" t="s">
        <v>635</v>
      </c>
      <c r="WJI37" s="29" t="s">
        <v>635</v>
      </c>
      <c r="WJJ37" s="29" t="s">
        <v>635</v>
      </c>
      <c r="WJK37" s="29" t="s">
        <v>635</v>
      </c>
      <c r="WJL37" s="29" t="s">
        <v>635</v>
      </c>
      <c r="WJM37" s="29" t="s">
        <v>635</v>
      </c>
      <c r="WJN37" s="29" t="s">
        <v>635</v>
      </c>
      <c r="WJO37" s="29" t="s">
        <v>635</v>
      </c>
      <c r="WJP37" s="29" t="s">
        <v>635</v>
      </c>
      <c r="WJQ37" s="29" t="s">
        <v>635</v>
      </c>
      <c r="WJR37" s="29" t="s">
        <v>635</v>
      </c>
      <c r="WJS37" s="29" t="s">
        <v>635</v>
      </c>
      <c r="WJT37" s="29" t="s">
        <v>635</v>
      </c>
      <c r="WJU37" s="29" t="s">
        <v>635</v>
      </c>
      <c r="WJV37" s="29" t="s">
        <v>635</v>
      </c>
      <c r="WJW37" s="29" t="s">
        <v>635</v>
      </c>
      <c r="WJX37" s="29" t="s">
        <v>635</v>
      </c>
      <c r="WJY37" s="29" t="s">
        <v>635</v>
      </c>
      <c r="WJZ37" s="29" t="s">
        <v>635</v>
      </c>
      <c r="WKA37" s="29" t="s">
        <v>635</v>
      </c>
      <c r="WKB37" s="29" t="s">
        <v>635</v>
      </c>
      <c r="WKC37" s="29" t="s">
        <v>635</v>
      </c>
      <c r="WKD37" s="29" t="s">
        <v>635</v>
      </c>
      <c r="WKE37" s="29" t="s">
        <v>635</v>
      </c>
      <c r="WKF37" s="29" t="s">
        <v>635</v>
      </c>
      <c r="WKG37" s="29" t="s">
        <v>635</v>
      </c>
      <c r="WKH37" s="29" t="s">
        <v>635</v>
      </c>
      <c r="WKI37" s="29" t="s">
        <v>635</v>
      </c>
      <c r="WKJ37" s="29" t="s">
        <v>635</v>
      </c>
      <c r="WKK37" s="29" t="s">
        <v>635</v>
      </c>
      <c r="WKL37" s="29" t="s">
        <v>635</v>
      </c>
      <c r="WKM37" s="29" t="s">
        <v>635</v>
      </c>
      <c r="WKN37" s="29" t="s">
        <v>635</v>
      </c>
      <c r="WKO37" s="29" t="s">
        <v>635</v>
      </c>
      <c r="WKP37" s="29" t="s">
        <v>635</v>
      </c>
      <c r="WKQ37" s="29" t="s">
        <v>635</v>
      </c>
      <c r="WKR37" s="29" t="s">
        <v>635</v>
      </c>
      <c r="WKS37" s="29" t="s">
        <v>635</v>
      </c>
      <c r="WKT37" s="29" t="s">
        <v>635</v>
      </c>
      <c r="WKU37" s="29" t="s">
        <v>635</v>
      </c>
      <c r="WKV37" s="29" t="s">
        <v>635</v>
      </c>
      <c r="WKW37" s="29" t="s">
        <v>635</v>
      </c>
      <c r="WKX37" s="29" t="s">
        <v>635</v>
      </c>
      <c r="WKY37" s="29" t="s">
        <v>635</v>
      </c>
      <c r="WKZ37" s="29" t="s">
        <v>635</v>
      </c>
      <c r="WLA37" s="29" t="s">
        <v>635</v>
      </c>
      <c r="WLB37" s="29" t="s">
        <v>635</v>
      </c>
      <c r="WLC37" s="29" t="s">
        <v>635</v>
      </c>
      <c r="WLD37" s="29" t="s">
        <v>635</v>
      </c>
      <c r="WLE37" s="29" t="s">
        <v>635</v>
      </c>
      <c r="WLF37" s="29" t="s">
        <v>635</v>
      </c>
      <c r="WLG37" s="29" t="s">
        <v>635</v>
      </c>
      <c r="WLH37" s="29" t="s">
        <v>635</v>
      </c>
      <c r="WLI37" s="29" t="s">
        <v>635</v>
      </c>
      <c r="WLJ37" s="29" t="s">
        <v>635</v>
      </c>
      <c r="WLK37" s="29" t="s">
        <v>635</v>
      </c>
      <c r="WLL37" s="29" t="s">
        <v>635</v>
      </c>
      <c r="WLM37" s="29" t="s">
        <v>635</v>
      </c>
      <c r="WLN37" s="29" t="s">
        <v>635</v>
      </c>
      <c r="WLO37" s="29" t="s">
        <v>635</v>
      </c>
      <c r="WLP37" s="29" t="s">
        <v>635</v>
      </c>
      <c r="WLQ37" s="29" t="s">
        <v>635</v>
      </c>
      <c r="WLR37" s="29" t="s">
        <v>635</v>
      </c>
      <c r="WLS37" s="29" t="s">
        <v>635</v>
      </c>
      <c r="WLT37" s="29" t="s">
        <v>635</v>
      </c>
      <c r="WLU37" s="29" t="s">
        <v>635</v>
      </c>
      <c r="WLV37" s="29" t="s">
        <v>635</v>
      </c>
      <c r="WLW37" s="29" t="s">
        <v>635</v>
      </c>
      <c r="WLX37" s="29" t="s">
        <v>635</v>
      </c>
      <c r="WLY37" s="29" t="s">
        <v>635</v>
      </c>
      <c r="WLZ37" s="29" t="s">
        <v>635</v>
      </c>
      <c r="WMA37" s="29" t="s">
        <v>635</v>
      </c>
      <c r="WMB37" s="29" t="s">
        <v>635</v>
      </c>
      <c r="WMC37" s="29" t="s">
        <v>635</v>
      </c>
      <c r="WMD37" s="29" t="s">
        <v>635</v>
      </c>
      <c r="WME37" s="29" t="s">
        <v>635</v>
      </c>
      <c r="WMF37" s="29" t="s">
        <v>635</v>
      </c>
      <c r="WMG37" s="29" t="s">
        <v>635</v>
      </c>
      <c r="WMH37" s="29" t="s">
        <v>635</v>
      </c>
      <c r="WMI37" s="29" t="s">
        <v>635</v>
      </c>
      <c r="WMJ37" s="29" t="s">
        <v>635</v>
      </c>
      <c r="WMK37" s="29" t="s">
        <v>635</v>
      </c>
      <c r="WML37" s="29" t="s">
        <v>635</v>
      </c>
      <c r="WMM37" s="29" t="s">
        <v>635</v>
      </c>
      <c r="WMN37" s="29" t="s">
        <v>635</v>
      </c>
      <c r="WMO37" s="29" t="s">
        <v>635</v>
      </c>
      <c r="WMP37" s="29" t="s">
        <v>635</v>
      </c>
      <c r="WMQ37" s="29" t="s">
        <v>635</v>
      </c>
      <c r="WMR37" s="29" t="s">
        <v>635</v>
      </c>
      <c r="WMS37" s="29" t="s">
        <v>635</v>
      </c>
      <c r="WMT37" s="29" t="s">
        <v>635</v>
      </c>
      <c r="WMU37" s="29" t="s">
        <v>635</v>
      </c>
      <c r="WMV37" s="29" t="s">
        <v>635</v>
      </c>
      <c r="WMW37" s="29" t="s">
        <v>635</v>
      </c>
      <c r="WMX37" s="29" t="s">
        <v>635</v>
      </c>
      <c r="WMY37" s="29" t="s">
        <v>635</v>
      </c>
      <c r="WMZ37" s="29" t="s">
        <v>635</v>
      </c>
      <c r="WNA37" s="29" t="s">
        <v>635</v>
      </c>
      <c r="WNB37" s="29" t="s">
        <v>635</v>
      </c>
      <c r="WNC37" s="29" t="s">
        <v>635</v>
      </c>
      <c r="WND37" s="29" t="s">
        <v>635</v>
      </c>
      <c r="WNE37" s="29" t="s">
        <v>635</v>
      </c>
      <c r="WNF37" s="29" t="s">
        <v>635</v>
      </c>
      <c r="WNG37" s="29" t="s">
        <v>635</v>
      </c>
      <c r="WNH37" s="29" t="s">
        <v>635</v>
      </c>
      <c r="WNI37" s="29" t="s">
        <v>635</v>
      </c>
      <c r="WNJ37" s="29" t="s">
        <v>635</v>
      </c>
      <c r="WNK37" s="29" t="s">
        <v>635</v>
      </c>
      <c r="WNL37" s="29" t="s">
        <v>635</v>
      </c>
      <c r="WNM37" s="29" t="s">
        <v>635</v>
      </c>
      <c r="WNN37" s="29" t="s">
        <v>635</v>
      </c>
      <c r="WNO37" s="29" t="s">
        <v>635</v>
      </c>
      <c r="WNP37" s="29" t="s">
        <v>635</v>
      </c>
      <c r="WNQ37" s="29" t="s">
        <v>635</v>
      </c>
      <c r="WNR37" s="29" t="s">
        <v>635</v>
      </c>
      <c r="WNS37" s="29" t="s">
        <v>635</v>
      </c>
      <c r="WNT37" s="29" t="s">
        <v>635</v>
      </c>
      <c r="WNU37" s="29" t="s">
        <v>635</v>
      </c>
      <c r="WNV37" s="29" t="s">
        <v>635</v>
      </c>
      <c r="WNW37" s="29" t="s">
        <v>635</v>
      </c>
      <c r="WNX37" s="29" t="s">
        <v>635</v>
      </c>
      <c r="WNY37" s="29" t="s">
        <v>635</v>
      </c>
      <c r="WNZ37" s="29" t="s">
        <v>635</v>
      </c>
      <c r="WOA37" s="29" t="s">
        <v>635</v>
      </c>
      <c r="WOB37" s="29" t="s">
        <v>635</v>
      </c>
      <c r="WOC37" s="29" t="s">
        <v>635</v>
      </c>
      <c r="WOD37" s="29" t="s">
        <v>635</v>
      </c>
      <c r="WOE37" s="29" t="s">
        <v>635</v>
      </c>
      <c r="WOF37" s="29" t="s">
        <v>635</v>
      </c>
      <c r="WOG37" s="29" t="s">
        <v>635</v>
      </c>
      <c r="WOH37" s="29" t="s">
        <v>635</v>
      </c>
      <c r="WOI37" s="29" t="s">
        <v>635</v>
      </c>
      <c r="WOJ37" s="29" t="s">
        <v>635</v>
      </c>
      <c r="WOK37" s="29" t="s">
        <v>635</v>
      </c>
      <c r="WOL37" s="29" t="s">
        <v>635</v>
      </c>
      <c r="WOM37" s="29" t="s">
        <v>635</v>
      </c>
      <c r="WON37" s="29" t="s">
        <v>635</v>
      </c>
      <c r="WOO37" s="29" t="s">
        <v>635</v>
      </c>
      <c r="WOP37" s="29" t="s">
        <v>635</v>
      </c>
      <c r="WOQ37" s="29" t="s">
        <v>635</v>
      </c>
      <c r="WOR37" s="29" t="s">
        <v>635</v>
      </c>
      <c r="WOS37" s="29" t="s">
        <v>635</v>
      </c>
      <c r="WOT37" s="29" t="s">
        <v>635</v>
      </c>
      <c r="WOU37" s="29" t="s">
        <v>635</v>
      </c>
      <c r="WOV37" s="29" t="s">
        <v>635</v>
      </c>
      <c r="WOW37" s="29" t="s">
        <v>635</v>
      </c>
      <c r="WOX37" s="29" t="s">
        <v>635</v>
      </c>
      <c r="WOY37" s="29" t="s">
        <v>635</v>
      </c>
      <c r="WOZ37" s="29" t="s">
        <v>635</v>
      </c>
      <c r="WPA37" s="29" t="s">
        <v>635</v>
      </c>
      <c r="WPB37" s="29" t="s">
        <v>635</v>
      </c>
      <c r="WPC37" s="29" t="s">
        <v>635</v>
      </c>
      <c r="WPD37" s="29" t="s">
        <v>635</v>
      </c>
      <c r="WPE37" s="29" t="s">
        <v>635</v>
      </c>
      <c r="WPF37" s="29" t="s">
        <v>635</v>
      </c>
      <c r="WPG37" s="29" t="s">
        <v>635</v>
      </c>
      <c r="WPH37" s="29" t="s">
        <v>635</v>
      </c>
      <c r="WPI37" s="29" t="s">
        <v>635</v>
      </c>
      <c r="WPJ37" s="29" t="s">
        <v>635</v>
      </c>
      <c r="WPK37" s="29" t="s">
        <v>635</v>
      </c>
      <c r="WPL37" s="29" t="s">
        <v>635</v>
      </c>
      <c r="WPM37" s="29" t="s">
        <v>635</v>
      </c>
      <c r="WPN37" s="29" t="s">
        <v>635</v>
      </c>
      <c r="WPO37" s="29" t="s">
        <v>635</v>
      </c>
      <c r="WPP37" s="29" t="s">
        <v>635</v>
      </c>
      <c r="WPQ37" s="29" t="s">
        <v>635</v>
      </c>
      <c r="WPR37" s="29" t="s">
        <v>635</v>
      </c>
      <c r="WPS37" s="29" t="s">
        <v>635</v>
      </c>
      <c r="WPT37" s="29" t="s">
        <v>635</v>
      </c>
      <c r="WPU37" s="29" t="s">
        <v>635</v>
      </c>
      <c r="WPV37" s="29" t="s">
        <v>635</v>
      </c>
      <c r="WPW37" s="29" t="s">
        <v>635</v>
      </c>
      <c r="WPX37" s="29" t="s">
        <v>635</v>
      </c>
      <c r="WPY37" s="29" t="s">
        <v>635</v>
      </c>
      <c r="WPZ37" s="29" t="s">
        <v>635</v>
      </c>
      <c r="WQA37" s="29" t="s">
        <v>635</v>
      </c>
      <c r="WQB37" s="29" t="s">
        <v>635</v>
      </c>
      <c r="WQC37" s="29" t="s">
        <v>635</v>
      </c>
      <c r="WQD37" s="29" t="s">
        <v>635</v>
      </c>
      <c r="WQE37" s="29" t="s">
        <v>635</v>
      </c>
      <c r="WQF37" s="29" t="s">
        <v>635</v>
      </c>
      <c r="WQG37" s="29" t="s">
        <v>635</v>
      </c>
      <c r="WQH37" s="29" t="s">
        <v>635</v>
      </c>
      <c r="WQI37" s="29" t="s">
        <v>635</v>
      </c>
      <c r="WQJ37" s="29" t="s">
        <v>635</v>
      </c>
      <c r="WQK37" s="29" t="s">
        <v>635</v>
      </c>
      <c r="WQL37" s="29" t="s">
        <v>635</v>
      </c>
      <c r="WQM37" s="29" t="s">
        <v>635</v>
      </c>
      <c r="WQN37" s="29" t="s">
        <v>635</v>
      </c>
      <c r="WQO37" s="29" t="s">
        <v>635</v>
      </c>
      <c r="WQP37" s="29" t="s">
        <v>635</v>
      </c>
      <c r="WQQ37" s="29" t="s">
        <v>635</v>
      </c>
      <c r="WQR37" s="29" t="s">
        <v>635</v>
      </c>
      <c r="WQS37" s="29" t="s">
        <v>635</v>
      </c>
      <c r="WQT37" s="29" t="s">
        <v>635</v>
      </c>
      <c r="WQU37" s="29" t="s">
        <v>635</v>
      </c>
      <c r="WQV37" s="29" t="s">
        <v>635</v>
      </c>
      <c r="WQW37" s="29" t="s">
        <v>635</v>
      </c>
      <c r="WQX37" s="29" t="s">
        <v>635</v>
      </c>
      <c r="WQY37" s="29" t="s">
        <v>635</v>
      </c>
      <c r="WQZ37" s="29" t="s">
        <v>635</v>
      </c>
      <c r="WRA37" s="29" t="s">
        <v>635</v>
      </c>
      <c r="WRB37" s="29" t="s">
        <v>635</v>
      </c>
      <c r="WRC37" s="29" t="s">
        <v>635</v>
      </c>
      <c r="WRD37" s="29" t="s">
        <v>635</v>
      </c>
      <c r="WRE37" s="29" t="s">
        <v>635</v>
      </c>
      <c r="WRF37" s="29" t="s">
        <v>635</v>
      </c>
      <c r="WRG37" s="29" t="s">
        <v>635</v>
      </c>
      <c r="WRH37" s="29" t="s">
        <v>635</v>
      </c>
      <c r="WRI37" s="29" t="s">
        <v>635</v>
      </c>
      <c r="WRJ37" s="29" t="s">
        <v>635</v>
      </c>
      <c r="WRK37" s="29" t="s">
        <v>635</v>
      </c>
      <c r="WRL37" s="29" t="s">
        <v>635</v>
      </c>
      <c r="WRM37" s="29" t="s">
        <v>635</v>
      </c>
      <c r="WRN37" s="29" t="s">
        <v>635</v>
      </c>
      <c r="WRO37" s="29" t="s">
        <v>635</v>
      </c>
      <c r="WRP37" s="29" t="s">
        <v>635</v>
      </c>
      <c r="WRQ37" s="29" t="s">
        <v>635</v>
      </c>
      <c r="WRR37" s="29" t="s">
        <v>635</v>
      </c>
      <c r="WRS37" s="29" t="s">
        <v>635</v>
      </c>
      <c r="WRT37" s="29" t="s">
        <v>635</v>
      </c>
      <c r="WRU37" s="29" t="s">
        <v>635</v>
      </c>
      <c r="WRV37" s="29" t="s">
        <v>635</v>
      </c>
      <c r="WRW37" s="29" t="s">
        <v>635</v>
      </c>
      <c r="WRX37" s="29" t="s">
        <v>635</v>
      </c>
      <c r="WRY37" s="29" t="s">
        <v>635</v>
      </c>
      <c r="WRZ37" s="29" t="s">
        <v>635</v>
      </c>
      <c r="WSA37" s="29" t="s">
        <v>635</v>
      </c>
      <c r="WSB37" s="29" t="s">
        <v>635</v>
      </c>
      <c r="WSC37" s="29" t="s">
        <v>635</v>
      </c>
      <c r="WSD37" s="29" t="s">
        <v>635</v>
      </c>
      <c r="WSE37" s="29" t="s">
        <v>635</v>
      </c>
      <c r="WSF37" s="29" t="s">
        <v>635</v>
      </c>
      <c r="WSG37" s="29" t="s">
        <v>635</v>
      </c>
      <c r="WSH37" s="29" t="s">
        <v>635</v>
      </c>
      <c r="WSI37" s="29" t="s">
        <v>635</v>
      </c>
      <c r="WSJ37" s="29" t="s">
        <v>635</v>
      </c>
      <c r="WSK37" s="29" t="s">
        <v>635</v>
      </c>
      <c r="WSL37" s="29" t="s">
        <v>635</v>
      </c>
      <c r="WSM37" s="29" t="s">
        <v>635</v>
      </c>
      <c r="WSN37" s="29" t="s">
        <v>635</v>
      </c>
      <c r="WSO37" s="29" t="s">
        <v>635</v>
      </c>
      <c r="WSP37" s="29" t="s">
        <v>635</v>
      </c>
      <c r="WSQ37" s="29" t="s">
        <v>635</v>
      </c>
      <c r="WSR37" s="29" t="s">
        <v>635</v>
      </c>
      <c r="WSS37" s="29" t="s">
        <v>635</v>
      </c>
      <c r="WST37" s="29" t="s">
        <v>635</v>
      </c>
      <c r="WSU37" s="29" t="s">
        <v>635</v>
      </c>
      <c r="WSV37" s="29" t="s">
        <v>635</v>
      </c>
      <c r="WSW37" s="29" t="s">
        <v>635</v>
      </c>
      <c r="WSX37" s="29" t="s">
        <v>635</v>
      </c>
      <c r="WSY37" s="29" t="s">
        <v>635</v>
      </c>
      <c r="WSZ37" s="29" t="s">
        <v>635</v>
      </c>
      <c r="WTA37" s="29" t="s">
        <v>635</v>
      </c>
      <c r="WTB37" s="29" t="s">
        <v>635</v>
      </c>
      <c r="WTC37" s="29" t="s">
        <v>635</v>
      </c>
      <c r="WTD37" s="29" t="s">
        <v>635</v>
      </c>
      <c r="WTE37" s="29" t="s">
        <v>635</v>
      </c>
      <c r="WTF37" s="29" t="s">
        <v>635</v>
      </c>
      <c r="WTG37" s="29" t="s">
        <v>635</v>
      </c>
      <c r="WTH37" s="29" t="s">
        <v>635</v>
      </c>
      <c r="WTI37" s="29" t="s">
        <v>635</v>
      </c>
      <c r="WTJ37" s="29" t="s">
        <v>635</v>
      </c>
      <c r="WTK37" s="29" t="s">
        <v>635</v>
      </c>
      <c r="WTL37" s="29" t="s">
        <v>635</v>
      </c>
      <c r="WTM37" s="29" t="s">
        <v>635</v>
      </c>
      <c r="WTN37" s="29" t="s">
        <v>635</v>
      </c>
      <c r="WTO37" s="29" t="s">
        <v>635</v>
      </c>
      <c r="WTP37" s="29" t="s">
        <v>635</v>
      </c>
      <c r="WTQ37" s="29" t="s">
        <v>635</v>
      </c>
      <c r="WTR37" s="29" t="s">
        <v>635</v>
      </c>
      <c r="WTS37" s="29" t="s">
        <v>635</v>
      </c>
      <c r="WTT37" s="29" t="s">
        <v>635</v>
      </c>
      <c r="WTU37" s="29" t="s">
        <v>635</v>
      </c>
      <c r="WTV37" s="29" t="s">
        <v>635</v>
      </c>
      <c r="WTW37" s="29" t="s">
        <v>635</v>
      </c>
      <c r="WTX37" s="29" t="s">
        <v>635</v>
      </c>
      <c r="WTY37" s="29" t="s">
        <v>635</v>
      </c>
      <c r="WTZ37" s="29" t="s">
        <v>635</v>
      </c>
      <c r="WUA37" s="29" t="s">
        <v>635</v>
      </c>
      <c r="WUB37" s="29" t="s">
        <v>635</v>
      </c>
      <c r="WUC37" s="29" t="s">
        <v>635</v>
      </c>
      <c r="WUD37" s="29" t="s">
        <v>635</v>
      </c>
      <c r="WUE37" s="29" t="s">
        <v>635</v>
      </c>
      <c r="WUF37" s="29" t="s">
        <v>635</v>
      </c>
      <c r="WUG37" s="29" t="s">
        <v>635</v>
      </c>
      <c r="WUH37" s="29" t="s">
        <v>635</v>
      </c>
      <c r="WUI37" s="29" t="s">
        <v>635</v>
      </c>
      <c r="WUJ37" s="29" t="s">
        <v>635</v>
      </c>
      <c r="WUK37" s="29" t="s">
        <v>635</v>
      </c>
      <c r="WUL37" s="29" t="s">
        <v>635</v>
      </c>
      <c r="WUM37" s="29" t="s">
        <v>635</v>
      </c>
      <c r="WUN37" s="29" t="s">
        <v>635</v>
      </c>
      <c r="WUO37" s="29" t="s">
        <v>635</v>
      </c>
      <c r="WUP37" s="29" t="s">
        <v>635</v>
      </c>
      <c r="WUQ37" s="29" t="s">
        <v>635</v>
      </c>
      <c r="WUR37" s="29" t="s">
        <v>635</v>
      </c>
      <c r="WUS37" s="29" t="s">
        <v>635</v>
      </c>
      <c r="WUT37" s="29" t="s">
        <v>635</v>
      </c>
      <c r="WUU37" s="29" t="s">
        <v>635</v>
      </c>
      <c r="WUV37" s="29" t="s">
        <v>635</v>
      </c>
      <c r="WUW37" s="29" t="s">
        <v>635</v>
      </c>
      <c r="WUX37" s="29" t="s">
        <v>635</v>
      </c>
      <c r="WUY37" s="29" t="s">
        <v>635</v>
      </c>
      <c r="WUZ37" s="29" t="s">
        <v>635</v>
      </c>
      <c r="WVA37" s="29" t="s">
        <v>635</v>
      </c>
      <c r="WVB37" s="29" t="s">
        <v>635</v>
      </c>
      <c r="WVC37" s="29" t="s">
        <v>635</v>
      </c>
      <c r="WVD37" s="29" t="s">
        <v>635</v>
      </c>
      <c r="WVE37" s="29" t="s">
        <v>635</v>
      </c>
      <c r="WVF37" s="29" t="s">
        <v>635</v>
      </c>
      <c r="WVG37" s="29" t="s">
        <v>635</v>
      </c>
      <c r="WVH37" s="29" t="s">
        <v>635</v>
      </c>
      <c r="WVI37" s="29" t="s">
        <v>635</v>
      </c>
      <c r="WVJ37" s="29" t="s">
        <v>635</v>
      </c>
      <c r="WVK37" s="29" t="s">
        <v>635</v>
      </c>
      <c r="WVL37" s="29" t="s">
        <v>635</v>
      </c>
      <c r="WVM37" s="29" t="s">
        <v>635</v>
      </c>
      <c r="WVN37" s="29" t="s">
        <v>635</v>
      </c>
      <c r="WVO37" s="29" t="s">
        <v>635</v>
      </c>
      <c r="WVP37" s="29" t="s">
        <v>635</v>
      </c>
      <c r="WVQ37" s="29" t="s">
        <v>635</v>
      </c>
      <c r="WVR37" s="29" t="s">
        <v>635</v>
      </c>
      <c r="WVS37" s="29" t="s">
        <v>635</v>
      </c>
      <c r="WVT37" s="29" t="s">
        <v>635</v>
      </c>
      <c r="WVU37" s="29" t="s">
        <v>635</v>
      </c>
      <c r="WVV37" s="29" t="s">
        <v>635</v>
      </c>
      <c r="WVW37" s="29" t="s">
        <v>635</v>
      </c>
      <c r="WVX37" s="29" t="s">
        <v>635</v>
      </c>
      <c r="WVY37" s="29" t="s">
        <v>635</v>
      </c>
      <c r="WVZ37" s="29" t="s">
        <v>635</v>
      </c>
      <c r="WWA37" s="29" t="s">
        <v>635</v>
      </c>
      <c r="WWB37" s="29" t="s">
        <v>635</v>
      </c>
      <c r="WWC37" s="29" t="s">
        <v>635</v>
      </c>
      <c r="WWD37" s="29" t="s">
        <v>635</v>
      </c>
      <c r="WWE37" s="29" t="s">
        <v>635</v>
      </c>
      <c r="WWF37" s="29" t="s">
        <v>635</v>
      </c>
      <c r="WWG37" s="29" t="s">
        <v>635</v>
      </c>
      <c r="WWH37" s="29" t="s">
        <v>635</v>
      </c>
      <c r="WWI37" s="29" t="s">
        <v>635</v>
      </c>
      <c r="WWJ37" s="29" t="s">
        <v>635</v>
      </c>
      <c r="WWK37" s="29" t="s">
        <v>635</v>
      </c>
      <c r="WWL37" s="29" t="s">
        <v>635</v>
      </c>
      <c r="WWM37" s="29" t="s">
        <v>635</v>
      </c>
      <c r="WWN37" s="29" t="s">
        <v>635</v>
      </c>
      <c r="WWO37" s="29" t="s">
        <v>635</v>
      </c>
      <c r="WWP37" s="29" t="s">
        <v>635</v>
      </c>
      <c r="WWQ37" s="29" t="s">
        <v>635</v>
      </c>
      <c r="WWR37" s="29" t="s">
        <v>635</v>
      </c>
      <c r="WWS37" s="29" t="s">
        <v>635</v>
      </c>
      <c r="WWT37" s="29" t="s">
        <v>635</v>
      </c>
      <c r="WWU37" s="29" t="s">
        <v>635</v>
      </c>
      <c r="WWV37" s="29" t="s">
        <v>635</v>
      </c>
      <c r="WWW37" s="29" t="s">
        <v>635</v>
      </c>
      <c r="WWX37" s="29" t="s">
        <v>635</v>
      </c>
      <c r="WWY37" s="29" t="s">
        <v>635</v>
      </c>
      <c r="WWZ37" s="29" t="s">
        <v>635</v>
      </c>
      <c r="WXA37" s="29" t="s">
        <v>635</v>
      </c>
      <c r="WXB37" s="29" t="s">
        <v>635</v>
      </c>
      <c r="WXC37" s="29" t="s">
        <v>635</v>
      </c>
      <c r="WXD37" s="29" t="s">
        <v>635</v>
      </c>
      <c r="WXE37" s="29" t="s">
        <v>635</v>
      </c>
      <c r="WXF37" s="29" t="s">
        <v>635</v>
      </c>
      <c r="WXG37" s="29" t="s">
        <v>635</v>
      </c>
      <c r="WXH37" s="29" t="s">
        <v>635</v>
      </c>
      <c r="WXI37" s="29" t="s">
        <v>635</v>
      </c>
      <c r="WXJ37" s="29" t="s">
        <v>635</v>
      </c>
      <c r="WXK37" s="29" t="s">
        <v>635</v>
      </c>
      <c r="WXL37" s="29" t="s">
        <v>635</v>
      </c>
      <c r="WXM37" s="29" t="s">
        <v>635</v>
      </c>
      <c r="WXN37" s="29" t="s">
        <v>635</v>
      </c>
      <c r="WXO37" s="29" t="s">
        <v>635</v>
      </c>
      <c r="WXP37" s="29" t="s">
        <v>635</v>
      </c>
      <c r="WXQ37" s="29" t="s">
        <v>635</v>
      </c>
      <c r="WXR37" s="29" t="s">
        <v>635</v>
      </c>
      <c r="WXS37" s="29" t="s">
        <v>635</v>
      </c>
      <c r="WXT37" s="29" t="s">
        <v>635</v>
      </c>
      <c r="WXU37" s="29" t="s">
        <v>635</v>
      </c>
      <c r="WXV37" s="29" t="s">
        <v>635</v>
      </c>
      <c r="WXW37" s="29" t="s">
        <v>635</v>
      </c>
      <c r="WXX37" s="29" t="s">
        <v>635</v>
      </c>
      <c r="WXY37" s="29" t="s">
        <v>635</v>
      </c>
      <c r="WXZ37" s="29" t="s">
        <v>635</v>
      </c>
      <c r="WYA37" s="29" t="s">
        <v>635</v>
      </c>
      <c r="WYB37" s="29" t="s">
        <v>635</v>
      </c>
      <c r="WYC37" s="29" t="s">
        <v>635</v>
      </c>
      <c r="WYD37" s="29" t="s">
        <v>635</v>
      </c>
      <c r="WYE37" s="29" t="s">
        <v>635</v>
      </c>
      <c r="WYF37" s="29" t="s">
        <v>635</v>
      </c>
      <c r="WYG37" s="29" t="s">
        <v>635</v>
      </c>
      <c r="WYH37" s="29" t="s">
        <v>635</v>
      </c>
      <c r="WYI37" s="29" t="s">
        <v>635</v>
      </c>
      <c r="WYJ37" s="29" t="s">
        <v>635</v>
      </c>
      <c r="WYK37" s="29" t="s">
        <v>635</v>
      </c>
      <c r="WYL37" s="29" t="s">
        <v>635</v>
      </c>
      <c r="WYM37" s="29" t="s">
        <v>635</v>
      </c>
      <c r="WYN37" s="29" t="s">
        <v>635</v>
      </c>
      <c r="WYO37" s="29" t="s">
        <v>635</v>
      </c>
      <c r="WYP37" s="29" t="s">
        <v>635</v>
      </c>
      <c r="WYQ37" s="29" t="s">
        <v>635</v>
      </c>
      <c r="WYR37" s="29" t="s">
        <v>635</v>
      </c>
      <c r="WYS37" s="29" t="s">
        <v>635</v>
      </c>
      <c r="WYT37" s="29" t="s">
        <v>635</v>
      </c>
      <c r="WYU37" s="29" t="s">
        <v>635</v>
      </c>
      <c r="WYV37" s="29" t="s">
        <v>635</v>
      </c>
      <c r="WYW37" s="29" t="s">
        <v>635</v>
      </c>
      <c r="WYX37" s="29" t="s">
        <v>635</v>
      </c>
      <c r="WYY37" s="29" t="s">
        <v>635</v>
      </c>
      <c r="WYZ37" s="29" t="s">
        <v>635</v>
      </c>
      <c r="WZA37" s="29" t="s">
        <v>635</v>
      </c>
      <c r="WZB37" s="29" t="s">
        <v>635</v>
      </c>
      <c r="WZC37" s="29" t="s">
        <v>635</v>
      </c>
      <c r="WZD37" s="29" t="s">
        <v>635</v>
      </c>
      <c r="WZE37" s="29" t="s">
        <v>635</v>
      </c>
      <c r="WZF37" s="29" t="s">
        <v>635</v>
      </c>
      <c r="WZG37" s="29" t="s">
        <v>635</v>
      </c>
      <c r="WZH37" s="29" t="s">
        <v>635</v>
      </c>
      <c r="WZI37" s="29" t="s">
        <v>635</v>
      </c>
      <c r="WZJ37" s="29" t="s">
        <v>635</v>
      </c>
      <c r="WZK37" s="29" t="s">
        <v>635</v>
      </c>
      <c r="WZL37" s="29" t="s">
        <v>635</v>
      </c>
      <c r="WZM37" s="29" t="s">
        <v>635</v>
      </c>
      <c r="WZN37" s="29" t="s">
        <v>635</v>
      </c>
      <c r="WZO37" s="29" t="s">
        <v>635</v>
      </c>
      <c r="WZP37" s="29" t="s">
        <v>635</v>
      </c>
      <c r="WZQ37" s="29" t="s">
        <v>635</v>
      </c>
      <c r="WZR37" s="29" t="s">
        <v>635</v>
      </c>
      <c r="WZS37" s="29" t="s">
        <v>635</v>
      </c>
      <c r="WZT37" s="29" t="s">
        <v>635</v>
      </c>
      <c r="WZU37" s="29" t="s">
        <v>635</v>
      </c>
      <c r="WZV37" s="29" t="s">
        <v>635</v>
      </c>
      <c r="WZW37" s="29" t="s">
        <v>635</v>
      </c>
      <c r="WZX37" s="29" t="s">
        <v>635</v>
      </c>
      <c r="WZY37" s="29" t="s">
        <v>635</v>
      </c>
      <c r="WZZ37" s="29" t="s">
        <v>635</v>
      </c>
      <c r="XAA37" s="29" t="s">
        <v>635</v>
      </c>
      <c r="XAB37" s="29" t="s">
        <v>635</v>
      </c>
      <c r="XAC37" s="29" t="s">
        <v>635</v>
      </c>
      <c r="XAD37" s="29" t="s">
        <v>635</v>
      </c>
      <c r="XAE37" s="29" t="s">
        <v>635</v>
      </c>
      <c r="XAF37" s="29" t="s">
        <v>635</v>
      </c>
      <c r="XAG37" s="29" t="s">
        <v>635</v>
      </c>
      <c r="XAH37" s="29" t="s">
        <v>635</v>
      </c>
      <c r="XAI37" s="29" t="s">
        <v>635</v>
      </c>
      <c r="XAJ37" s="29" t="s">
        <v>635</v>
      </c>
      <c r="XAK37" s="29" t="s">
        <v>635</v>
      </c>
      <c r="XAL37" s="29" t="s">
        <v>635</v>
      </c>
      <c r="XAM37" s="29" t="s">
        <v>635</v>
      </c>
      <c r="XAN37" s="29" t="s">
        <v>635</v>
      </c>
      <c r="XAO37" s="29" t="s">
        <v>635</v>
      </c>
      <c r="XAP37" s="29" t="s">
        <v>635</v>
      </c>
      <c r="XAQ37" s="29" t="s">
        <v>635</v>
      </c>
      <c r="XAR37" s="29" t="s">
        <v>635</v>
      </c>
      <c r="XAS37" s="29" t="s">
        <v>635</v>
      </c>
      <c r="XAT37" s="29" t="s">
        <v>635</v>
      </c>
      <c r="XAU37" s="29" t="s">
        <v>635</v>
      </c>
      <c r="XAV37" s="29" t="s">
        <v>635</v>
      </c>
      <c r="XAW37" s="29" t="s">
        <v>635</v>
      </c>
      <c r="XAX37" s="29" t="s">
        <v>635</v>
      </c>
      <c r="XAY37" s="29" t="s">
        <v>635</v>
      </c>
      <c r="XAZ37" s="29" t="s">
        <v>635</v>
      </c>
      <c r="XBA37" s="29" t="s">
        <v>635</v>
      </c>
      <c r="XBB37" s="29" t="s">
        <v>635</v>
      </c>
      <c r="XBC37" s="29" t="s">
        <v>635</v>
      </c>
      <c r="XBD37" s="29" t="s">
        <v>635</v>
      </c>
      <c r="XBE37" s="29" t="s">
        <v>635</v>
      </c>
      <c r="XBF37" s="29" t="s">
        <v>635</v>
      </c>
      <c r="XBG37" s="29" t="s">
        <v>635</v>
      </c>
      <c r="XBH37" s="29" t="s">
        <v>635</v>
      </c>
      <c r="XBI37" s="29" t="s">
        <v>635</v>
      </c>
      <c r="XBJ37" s="29" t="s">
        <v>635</v>
      </c>
      <c r="XBK37" s="29" t="s">
        <v>635</v>
      </c>
      <c r="XBL37" s="29" t="s">
        <v>635</v>
      </c>
      <c r="XBM37" s="29" t="s">
        <v>635</v>
      </c>
      <c r="XBN37" s="29" t="s">
        <v>635</v>
      </c>
      <c r="XBO37" s="29" t="s">
        <v>635</v>
      </c>
      <c r="XBP37" s="29" t="s">
        <v>635</v>
      </c>
      <c r="XBQ37" s="29" t="s">
        <v>635</v>
      </c>
      <c r="XBR37" s="29" t="s">
        <v>635</v>
      </c>
      <c r="XBS37" s="29" t="s">
        <v>635</v>
      </c>
      <c r="XBT37" s="29" t="s">
        <v>635</v>
      </c>
      <c r="XBU37" s="29" t="s">
        <v>635</v>
      </c>
      <c r="XBV37" s="29" t="s">
        <v>635</v>
      </c>
      <c r="XBW37" s="29" t="s">
        <v>635</v>
      </c>
      <c r="XBX37" s="29" t="s">
        <v>635</v>
      </c>
      <c r="XBY37" s="29" t="s">
        <v>635</v>
      </c>
      <c r="XBZ37" s="29" t="s">
        <v>635</v>
      </c>
      <c r="XCA37" s="29" t="s">
        <v>635</v>
      </c>
      <c r="XCB37" s="29" t="s">
        <v>635</v>
      </c>
      <c r="XCC37" s="29" t="s">
        <v>635</v>
      </c>
      <c r="XCD37" s="29" t="s">
        <v>635</v>
      </c>
      <c r="XCE37" s="29" t="s">
        <v>635</v>
      </c>
      <c r="XCF37" s="29" t="s">
        <v>635</v>
      </c>
      <c r="XCG37" s="29" t="s">
        <v>635</v>
      </c>
      <c r="XCH37" s="29" t="s">
        <v>635</v>
      </c>
      <c r="XCI37" s="29" t="s">
        <v>635</v>
      </c>
      <c r="XCJ37" s="29" t="s">
        <v>635</v>
      </c>
      <c r="XCK37" s="29" t="s">
        <v>635</v>
      </c>
      <c r="XCL37" s="29" t="s">
        <v>635</v>
      </c>
      <c r="XCM37" s="29" t="s">
        <v>635</v>
      </c>
      <c r="XCN37" s="29" t="s">
        <v>635</v>
      </c>
      <c r="XCO37" s="29" t="s">
        <v>635</v>
      </c>
      <c r="XCP37" s="29" t="s">
        <v>635</v>
      </c>
      <c r="XCQ37" s="29" t="s">
        <v>635</v>
      </c>
      <c r="XCR37" s="29" t="s">
        <v>635</v>
      </c>
      <c r="XCS37" s="29" t="s">
        <v>635</v>
      </c>
      <c r="XCT37" s="29" t="s">
        <v>635</v>
      </c>
      <c r="XCU37" s="29" t="s">
        <v>635</v>
      </c>
      <c r="XCV37" s="29" t="s">
        <v>635</v>
      </c>
      <c r="XCW37" s="29" t="s">
        <v>635</v>
      </c>
      <c r="XCX37" s="29" t="s">
        <v>635</v>
      </c>
      <c r="XCY37" s="29" t="s">
        <v>635</v>
      </c>
      <c r="XCZ37" s="29" t="s">
        <v>635</v>
      </c>
      <c r="XDA37" s="29" t="s">
        <v>635</v>
      </c>
      <c r="XDB37" s="29" t="s">
        <v>635</v>
      </c>
      <c r="XDC37" s="29" t="s">
        <v>635</v>
      </c>
      <c r="XDD37" s="29" t="s">
        <v>635</v>
      </c>
      <c r="XDE37" s="29" t="s">
        <v>635</v>
      </c>
      <c r="XDF37" s="29" t="s">
        <v>635</v>
      </c>
      <c r="XDG37" s="29" t="s">
        <v>635</v>
      </c>
      <c r="XDH37" s="29" t="s">
        <v>635</v>
      </c>
      <c r="XDI37" s="29" t="s">
        <v>635</v>
      </c>
      <c r="XDJ37" s="29" t="s">
        <v>635</v>
      </c>
      <c r="XDK37" s="29" t="s">
        <v>635</v>
      </c>
      <c r="XDL37" s="29" t="s">
        <v>635</v>
      </c>
      <c r="XDM37" s="29" t="s">
        <v>635</v>
      </c>
      <c r="XDN37" s="29" t="s">
        <v>635</v>
      </c>
      <c r="XDO37" s="29" t="s">
        <v>635</v>
      </c>
      <c r="XDP37" s="29" t="s">
        <v>635</v>
      </c>
      <c r="XDQ37" s="29" t="s">
        <v>635</v>
      </c>
      <c r="XDR37" s="29" t="s">
        <v>635</v>
      </c>
      <c r="XDS37" s="29" t="s">
        <v>635</v>
      </c>
      <c r="XDT37" s="29" t="s">
        <v>635</v>
      </c>
      <c r="XDU37" s="29" t="s">
        <v>635</v>
      </c>
      <c r="XDV37" s="29" t="s">
        <v>635</v>
      </c>
      <c r="XDW37" s="29" t="s">
        <v>635</v>
      </c>
      <c r="XDX37" s="29" t="s">
        <v>635</v>
      </c>
      <c r="XDY37" s="29" t="s">
        <v>635</v>
      </c>
      <c r="XDZ37" s="29" t="s">
        <v>635</v>
      </c>
      <c r="XEA37" s="29" t="s">
        <v>635</v>
      </c>
      <c r="XEB37" s="29" t="s">
        <v>635</v>
      </c>
      <c r="XEC37" s="29" t="s">
        <v>635</v>
      </c>
      <c r="XED37" s="29" t="s">
        <v>635</v>
      </c>
      <c r="XEE37" s="29" t="s">
        <v>635</v>
      </c>
      <c r="XEF37" s="29" t="s">
        <v>635</v>
      </c>
      <c r="XEG37" s="29" t="s">
        <v>635</v>
      </c>
      <c r="XEH37" s="29" t="s">
        <v>635</v>
      </c>
      <c r="XEI37" s="29" t="s">
        <v>635</v>
      </c>
      <c r="XEJ37" s="29" t="s">
        <v>635</v>
      </c>
      <c r="XEK37" s="29" t="s">
        <v>635</v>
      </c>
      <c r="XEL37" s="29" t="s">
        <v>635</v>
      </c>
      <c r="XEM37" s="29" t="s">
        <v>635</v>
      </c>
      <c r="XEN37" s="29" t="s">
        <v>635</v>
      </c>
      <c r="XEO37" s="29" t="s">
        <v>635</v>
      </c>
      <c r="XEP37" s="29" t="s">
        <v>635</v>
      </c>
      <c r="XEQ37" s="29" t="s">
        <v>635</v>
      </c>
      <c r="XER37" s="29" t="s">
        <v>635</v>
      </c>
      <c r="XES37" s="29" t="s">
        <v>635</v>
      </c>
      <c r="XET37" s="29" t="s">
        <v>635</v>
      </c>
      <c r="XEU37" s="29" t="s">
        <v>635</v>
      </c>
      <c r="XEV37" s="29" t="s">
        <v>635</v>
      </c>
      <c r="XEW37" s="29" t="s">
        <v>635</v>
      </c>
      <c r="XEX37" s="29" t="s">
        <v>635</v>
      </c>
      <c r="XEY37" s="29" t="s">
        <v>635</v>
      </c>
      <c r="XEZ37" s="29" t="s">
        <v>635</v>
      </c>
      <c r="XFA37" s="29" t="s">
        <v>635</v>
      </c>
      <c r="XFB37" s="29" t="s">
        <v>635</v>
      </c>
      <c r="XFC37" s="29" t="s">
        <v>635</v>
      </c>
      <c r="XFD37" s="29" t="s">
        <v>635</v>
      </c>
    </row>
    <row r="38" spans="2:16384">
      <c r="B38" s="366" t="s">
        <v>649</v>
      </c>
      <c r="C38" s="366"/>
      <c r="D38" s="366"/>
      <c r="E38" s="366"/>
      <c r="F38" s="4"/>
    </row>
    <row r="39" spans="2:16384">
      <c r="B39" s="26" t="s">
        <v>615</v>
      </c>
      <c r="C39" s="26" t="s">
        <v>616</v>
      </c>
      <c r="D39" s="26" t="s">
        <v>617</v>
      </c>
      <c r="E39" s="26" t="s">
        <v>618</v>
      </c>
    </row>
    <row r="40" spans="2:16384" ht="24.75">
      <c r="B40" s="40" t="s">
        <v>650</v>
      </c>
      <c r="C40" s="41" t="s">
        <v>651</v>
      </c>
      <c r="D40" s="40" t="s">
        <v>621</v>
      </c>
      <c r="E40" s="42">
        <f>Summary!C4</f>
        <v>3702</v>
      </c>
    </row>
    <row r="42" spans="2:16384">
      <c r="B42" t="s">
        <v>78</v>
      </c>
    </row>
    <row r="43" spans="2:16384">
      <c r="B43" s="367" t="s">
        <v>613</v>
      </c>
      <c r="C43" s="367"/>
      <c r="D43" s="367"/>
      <c r="E43" s="367"/>
    </row>
    <row r="44" spans="2:16384">
      <c r="B44" s="26" t="s">
        <v>615</v>
      </c>
      <c r="C44" s="26" t="s">
        <v>616</v>
      </c>
      <c r="D44" s="26" t="s">
        <v>617</v>
      </c>
      <c r="E44" s="26" t="s">
        <v>618</v>
      </c>
    </row>
    <row r="45" spans="2:16384" ht="24">
      <c r="B45" s="29" t="s">
        <v>619</v>
      </c>
      <c r="C45" s="27" t="s">
        <v>620</v>
      </c>
      <c r="D45" s="28" t="s">
        <v>621</v>
      </c>
      <c r="E45" s="30">
        <f>'Project Technology Days '!I37</f>
        <v>2500</v>
      </c>
    </row>
    <row r="46" spans="2:16384" ht="48">
      <c r="B46" s="29" t="s">
        <v>627</v>
      </c>
      <c r="C46" s="27" t="s">
        <v>628</v>
      </c>
      <c r="D46" s="29" t="s">
        <v>629</v>
      </c>
      <c r="E46" s="44">
        <f>'GS5187'!E$5</f>
        <v>4.5600000000000002E-2</v>
      </c>
    </row>
    <row r="47" spans="2:16384" ht="37.5">
      <c r="B47" s="29" t="s">
        <v>633</v>
      </c>
      <c r="C47" s="27" t="s">
        <v>634</v>
      </c>
      <c r="D47" s="29" t="s">
        <v>629</v>
      </c>
      <c r="E47" s="43">
        <f>E7</f>
        <v>8.0459999999999993E-3</v>
      </c>
    </row>
    <row r="48" spans="2:16384" ht="36">
      <c r="B48" s="29" t="s">
        <v>635</v>
      </c>
      <c r="C48" s="102" t="s">
        <v>636</v>
      </c>
      <c r="D48" s="28" t="s">
        <v>621</v>
      </c>
      <c r="E48" s="101">
        <f>E45-E50</f>
        <v>275.4425708644003</v>
      </c>
    </row>
    <row r="49" spans="2:6" ht="24">
      <c r="B49" s="29" t="s">
        <v>637</v>
      </c>
      <c r="C49" s="27" t="s">
        <v>638</v>
      </c>
      <c r="D49" s="29" t="s">
        <v>629</v>
      </c>
      <c r="E49" s="324">
        <f>'GS5106'!E$29</f>
        <v>0.93989999999999996</v>
      </c>
    </row>
    <row r="50" spans="2:6" ht="48.75">
      <c r="B50" s="31" t="s">
        <v>639</v>
      </c>
      <c r="C50" s="32" t="s">
        <v>652</v>
      </c>
      <c r="D50" s="32" t="s">
        <v>621</v>
      </c>
      <c r="E50" s="33">
        <f>E45*(1-E46)*(1-E47)*E49</f>
        <v>2224.5574291355997</v>
      </c>
      <c r="F50" s="4">
        <f>E50-E48</f>
        <v>1949.1148582711994</v>
      </c>
    </row>
    <row r="51" spans="2:6">
      <c r="B51" s="365" t="s">
        <v>641</v>
      </c>
      <c r="C51" s="365"/>
      <c r="D51" s="365"/>
      <c r="E51" s="365"/>
      <c r="F51" s="4"/>
    </row>
    <row r="52" spans="2:6">
      <c r="B52" s="26" t="s">
        <v>615</v>
      </c>
      <c r="C52" s="26" t="s">
        <v>616</v>
      </c>
      <c r="D52" s="26" t="s">
        <v>617</v>
      </c>
      <c r="E52" s="26" t="s">
        <v>618</v>
      </c>
    </row>
    <row r="53" spans="2:6" ht="24">
      <c r="B53" s="29" t="s">
        <v>642</v>
      </c>
      <c r="C53" s="27" t="s">
        <v>643</v>
      </c>
      <c r="D53" s="29" t="s">
        <v>621</v>
      </c>
      <c r="E53" s="30">
        <f>E45</f>
        <v>2500</v>
      </c>
    </row>
    <row r="54" spans="2:6" ht="48">
      <c r="B54" s="29" t="s">
        <v>644</v>
      </c>
      <c r="C54" s="27" t="s">
        <v>645</v>
      </c>
      <c r="D54" s="29" t="s">
        <v>629</v>
      </c>
      <c r="E54" s="44">
        <f>'GS5187'!E$5</f>
        <v>4.5600000000000002E-2</v>
      </c>
    </row>
    <row r="55" spans="2:6" ht="24">
      <c r="B55" s="29" t="s">
        <v>637</v>
      </c>
      <c r="C55" s="27" t="s">
        <v>638</v>
      </c>
      <c r="D55" s="29" t="s">
        <v>629</v>
      </c>
      <c r="E55" s="324">
        <f>'GS5186'!E$29</f>
        <v>0.93989999999999996</v>
      </c>
    </row>
    <row r="56" spans="2:6" ht="24">
      <c r="B56" s="29" t="s">
        <v>635</v>
      </c>
      <c r="C56" s="27" t="s">
        <v>646</v>
      </c>
      <c r="D56" s="29" t="s">
        <v>621</v>
      </c>
      <c r="E56" s="30">
        <f>E53-E57</f>
        <v>257.39859999999999</v>
      </c>
    </row>
    <row r="57" spans="2:6" ht="36.75">
      <c r="B57" s="37" t="s">
        <v>647</v>
      </c>
      <c r="C57" s="38" t="s">
        <v>648</v>
      </c>
      <c r="D57" s="37" t="s">
        <v>621</v>
      </c>
      <c r="E57" s="39">
        <f>E53*(1-E54)*E55</f>
        <v>2242.6014</v>
      </c>
    </row>
    <row r="58" spans="2:6">
      <c r="B58" s="366" t="s">
        <v>649</v>
      </c>
      <c r="C58" s="366"/>
      <c r="D58" s="366"/>
      <c r="E58" s="366"/>
      <c r="F58" s="4"/>
    </row>
    <row r="59" spans="2:6">
      <c r="B59" s="26" t="s">
        <v>615</v>
      </c>
      <c r="C59" s="26" t="s">
        <v>616</v>
      </c>
      <c r="D59" s="26" t="s">
        <v>617</v>
      </c>
      <c r="E59" s="26" t="s">
        <v>618</v>
      </c>
    </row>
    <row r="60" spans="2:6" ht="24.75">
      <c r="B60" s="40" t="s">
        <v>650</v>
      </c>
      <c r="C60" s="41" t="s">
        <v>651</v>
      </c>
      <c r="D60" s="40" t="s">
        <v>621</v>
      </c>
      <c r="E60" s="42">
        <f>Summary!C$5</f>
        <v>2208</v>
      </c>
    </row>
    <row r="62" spans="2:6">
      <c r="B62" t="s">
        <v>97</v>
      </c>
    </row>
    <row r="63" spans="2:6">
      <c r="B63" s="367" t="s">
        <v>613</v>
      </c>
      <c r="C63" s="367"/>
      <c r="D63" s="367"/>
      <c r="E63" s="367"/>
    </row>
    <row r="64" spans="2:6">
      <c r="B64" s="26" t="s">
        <v>615</v>
      </c>
      <c r="C64" s="26" t="s">
        <v>616</v>
      </c>
      <c r="D64" s="26" t="s">
        <v>617</v>
      </c>
      <c r="E64" s="26" t="s">
        <v>618</v>
      </c>
    </row>
    <row r="65" spans="2:6" ht="24">
      <c r="B65" s="29" t="s">
        <v>619</v>
      </c>
      <c r="C65" s="27" t="s">
        <v>620</v>
      </c>
      <c r="D65" s="28" t="s">
        <v>621</v>
      </c>
      <c r="E65" s="30">
        <f>'Project Technology Days '!I48</f>
        <v>2485</v>
      </c>
    </row>
    <row r="66" spans="2:6" ht="48">
      <c r="B66" s="29" t="s">
        <v>627</v>
      </c>
      <c r="C66" s="27" t="s">
        <v>628</v>
      </c>
      <c r="D66" s="29" t="s">
        <v>629</v>
      </c>
      <c r="E66" s="44">
        <f>'GS5188'!E$5</f>
        <v>4.5600000000000002E-2</v>
      </c>
    </row>
    <row r="67" spans="2:6" ht="37.5">
      <c r="B67" s="29" t="s">
        <v>633</v>
      </c>
      <c r="C67" s="27" t="s">
        <v>634</v>
      </c>
      <c r="D67" s="29" t="s">
        <v>629</v>
      </c>
      <c r="E67" s="43">
        <f>E7</f>
        <v>8.0459999999999993E-3</v>
      </c>
    </row>
    <row r="68" spans="2:6" ht="36">
      <c r="B68" s="29" t="s">
        <v>635</v>
      </c>
      <c r="C68" s="102" t="s">
        <v>636</v>
      </c>
      <c r="D68" s="28" t="s">
        <v>621</v>
      </c>
      <c r="E68" s="101">
        <f>E65-E70</f>
        <v>273.78991543921347</v>
      </c>
    </row>
    <row r="69" spans="2:6" ht="24">
      <c r="B69" s="29" t="s">
        <v>637</v>
      </c>
      <c r="C69" s="27" t="s">
        <v>638</v>
      </c>
      <c r="D69" s="29" t="s">
        <v>629</v>
      </c>
      <c r="E69" s="324">
        <f>'GS5106'!E$29</f>
        <v>0.93989999999999996</v>
      </c>
    </row>
    <row r="70" spans="2:6" ht="48.75">
      <c r="B70" s="31" t="s">
        <v>639</v>
      </c>
      <c r="C70" s="32" t="s">
        <v>652</v>
      </c>
      <c r="D70" s="32" t="s">
        <v>621</v>
      </c>
      <c r="E70" s="33">
        <f>E65*(1-E66)*(1-E67)*E69</f>
        <v>2211.2100845607865</v>
      </c>
      <c r="F70" s="4">
        <f>E70-E68</f>
        <v>1937.4201691215731</v>
      </c>
    </row>
    <row r="71" spans="2:6">
      <c r="B71" s="365" t="s">
        <v>641</v>
      </c>
      <c r="C71" s="365"/>
      <c r="D71" s="365"/>
      <c r="E71" s="365"/>
      <c r="F71" s="4"/>
    </row>
    <row r="72" spans="2:6">
      <c r="B72" s="26" t="s">
        <v>615</v>
      </c>
      <c r="C72" s="26" t="s">
        <v>616</v>
      </c>
      <c r="D72" s="26" t="s">
        <v>617</v>
      </c>
      <c r="E72" s="26" t="s">
        <v>618</v>
      </c>
    </row>
    <row r="73" spans="2:6" ht="24">
      <c r="B73" s="29" t="s">
        <v>642</v>
      </c>
      <c r="C73" s="27" t="s">
        <v>643</v>
      </c>
      <c r="D73" s="29" t="s">
        <v>621</v>
      </c>
      <c r="E73" s="30">
        <f>E65</f>
        <v>2485</v>
      </c>
    </row>
    <row r="74" spans="2:6" ht="48">
      <c r="B74" s="29" t="s">
        <v>644</v>
      </c>
      <c r="C74" s="27" t="s">
        <v>645</v>
      </c>
      <c r="D74" s="29" t="s">
        <v>629</v>
      </c>
      <c r="E74" s="44">
        <f>'GS5188'!E$5</f>
        <v>4.5600000000000002E-2</v>
      </c>
    </row>
    <row r="75" spans="2:6" ht="24">
      <c r="B75" s="29" t="s">
        <v>637</v>
      </c>
      <c r="C75" s="27" t="s">
        <v>638</v>
      </c>
      <c r="D75" s="29" t="s">
        <v>629</v>
      </c>
      <c r="E75" s="324">
        <f>'GS5188'!E$29</f>
        <v>0.93989999999999996</v>
      </c>
    </row>
    <row r="76" spans="2:6" ht="24">
      <c r="B76" s="29" t="s">
        <v>635</v>
      </c>
      <c r="C76" s="27" t="s">
        <v>646</v>
      </c>
      <c r="D76" s="29" t="s">
        <v>621</v>
      </c>
      <c r="E76" s="30">
        <f>E73-E77</f>
        <v>255.85420840000006</v>
      </c>
    </row>
    <row r="77" spans="2:6" ht="36.75">
      <c r="B77" s="37" t="s">
        <v>647</v>
      </c>
      <c r="C77" s="38" t="s">
        <v>648</v>
      </c>
      <c r="D77" s="37" t="s">
        <v>621</v>
      </c>
      <c r="E77" s="39">
        <f>E73*(1-E74)*E75</f>
        <v>2229.1457915999999</v>
      </c>
    </row>
    <row r="78" spans="2:6">
      <c r="B78" s="366" t="s">
        <v>649</v>
      </c>
      <c r="C78" s="366"/>
      <c r="D78" s="366"/>
      <c r="E78" s="366"/>
      <c r="F78" s="4"/>
    </row>
    <row r="79" spans="2:6">
      <c r="B79" s="26" t="s">
        <v>615</v>
      </c>
      <c r="C79" s="26" t="s">
        <v>616</v>
      </c>
      <c r="D79" s="26" t="s">
        <v>617</v>
      </c>
      <c r="E79" s="26" t="s">
        <v>618</v>
      </c>
    </row>
    <row r="80" spans="2:6">
      <c r="B80" s="40" t="s">
        <v>650</v>
      </c>
      <c r="C80" s="41" t="s">
        <v>651</v>
      </c>
      <c r="D80" s="40" t="s">
        <v>621</v>
      </c>
      <c r="E80" s="42">
        <f>Summary!C$6</f>
        <v>2386</v>
      </c>
    </row>
    <row r="82" spans="2:6">
      <c r="B82" t="s">
        <v>116</v>
      </c>
    </row>
    <row r="83" spans="2:6">
      <c r="B83" s="367" t="s">
        <v>613</v>
      </c>
      <c r="C83" s="367"/>
      <c r="D83" s="367"/>
      <c r="E83" s="367"/>
    </row>
    <row r="84" spans="2:6">
      <c r="B84" s="26" t="s">
        <v>615</v>
      </c>
      <c r="C84" s="26" t="s">
        <v>616</v>
      </c>
      <c r="D84" s="26" t="s">
        <v>617</v>
      </c>
      <c r="E84" s="26" t="s">
        <v>618</v>
      </c>
    </row>
    <row r="85" spans="2:6" ht="24">
      <c r="B85" s="29" t="s">
        <v>619</v>
      </c>
      <c r="C85" s="27" t="s">
        <v>620</v>
      </c>
      <c r="D85" s="28" t="s">
        <v>621</v>
      </c>
      <c r="E85" s="30">
        <f>'Project Technology Days '!I56</f>
        <v>1800</v>
      </c>
    </row>
    <row r="86" spans="2:6" ht="48">
      <c r="B86" s="29" t="s">
        <v>627</v>
      </c>
      <c r="C86" s="27" t="s">
        <v>628</v>
      </c>
      <c r="D86" s="29" t="s">
        <v>629</v>
      </c>
      <c r="E86" s="44">
        <f>'GS5189'!E$5</f>
        <v>4.5600000000000002E-2</v>
      </c>
    </row>
    <row r="87" spans="2:6" ht="37.5">
      <c r="B87" s="29" t="s">
        <v>633</v>
      </c>
      <c r="C87" s="27" t="s">
        <v>634</v>
      </c>
      <c r="D87" s="29" t="s">
        <v>629</v>
      </c>
      <c r="E87" s="43">
        <f>E7</f>
        <v>8.0459999999999993E-3</v>
      </c>
    </row>
    <row r="88" spans="2:6" ht="36">
      <c r="B88" s="29" t="s">
        <v>635</v>
      </c>
      <c r="C88" s="102" t="s">
        <v>636</v>
      </c>
      <c r="D88" s="28" t="s">
        <v>621</v>
      </c>
      <c r="E88" s="101">
        <f>E85-E90</f>
        <v>198.31865102236816</v>
      </c>
    </row>
    <row r="89" spans="2:6" ht="24">
      <c r="B89" s="29" t="s">
        <v>637</v>
      </c>
      <c r="C89" s="27" t="s">
        <v>638</v>
      </c>
      <c r="D89" s="29" t="s">
        <v>629</v>
      </c>
      <c r="E89" s="324">
        <f>'GS5106'!E$29</f>
        <v>0.93989999999999996</v>
      </c>
    </row>
    <row r="90" spans="2:6" ht="48.75">
      <c r="B90" s="31" t="s">
        <v>639</v>
      </c>
      <c r="C90" s="32" t="s">
        <v>652</v>
      </c>
      <c r="D90" s="32" t="s">
        <v>621</v>
      </c>
      <c r="E90" s="33">
        <f>E85*(1-E86)*(1-E87)*E89</f>
        <v>1601.6813489776318</v>
      </c>
      <c r="F90" s="4">
        <f>E90-E88</f>
        <v>1403.3626979552637</v>
      </c>
    </row>
    <row r="91" spans="2:6">
      <c r="B91" s="365" t="s">
        <v>641</v>
      </c>
      <c r="C91" s="365"/>
      <c r="D91" s="365"/>
      <c r="E91" s="365"/>
      <c r="F91" s="4"/>
    </row>
    <row r="92" spans="2:6">
      <c r="B92" s="26" t="s">
        <v>615</v>
      </c>
      <c r="C92" s="26" t="s">
        <v>616</v>
      </c>
      <c r="D92" s="26" t="s">
        <v>617</v>
      </c>
      <c r="E92" s="26" t="s">
        <v>618</v>
      </c>
    </row>
    <row r="93" spans="2:6" ht="24">
      <c r="B93" s="29" t="s">
        <v>642</v>
      </c>
      <c r="C93" s="27" t="s">
        <v>643</v>
      </c>
      <c r="D93" s="29" t="s">
        <v>621</v>
      </c>
      <c r="E93" s="30">
        <f>E85</f>
        <v>1800</v>
      </c>
    </row>
    <row r="94" spans="2:6" ht="48">
      <c r="B94" s="29" t="s">
        <v>644</v>
      </c>
      <c r="C94" s="27" t="s">
        <v>645</v>
      </c>
      <c r="D94" s="29" t="s">
        <v>629</v>
      </c>
      <c r="E94" s="44">
        <f>'GS5189'!E$5</f>
        <v>4.5600000000000002E-2</v>
      </c>
    </row>
    <row r="95" spans="2:6" ht="24">
      <c r="B95" s="29" t="s">
        <v>637</v>
      </c>
      <c r="C95" s="27" t="s">
        <v>638</v>
      </c>
      <c r="D95" s="29" t="s">
        <v>629</v>
      </c>
      <c r="E95" s="324">
        <f>'GS5189'!E$29</f>
        <v>0.93989999999999996</v>
      </c>
    </row>
    <row r="96" spans="2:6" ht="24">
      <c r="B96" s="29" t="s">
        <v>635</v>
      </c>
      <c r="C96" s="27" t="s">
        <v>646</v>
      </c>
      <c r="D96" s="29" t="s">
        <v>621</v>
      </c>
      <c r="E96" s="30">
        <f>E93-E97</f>
        <v>185.32699200000002</v>
      </c>
    </row>
    <row r="97" spans="2:6" ht="36.75">
      <c r="B97" s="37" t="s">
        <v>647</v>
      </c>
      <c r="C97" s="38" t="s">
        <v>648</v>
      </c>
      <c r="D97" s="37" t="s">
        <v>621</v>
      </c>
      <c r="E97" s="39">
        <f>E93*(1-E94)*E95</f>
        <v>1614.673008</v>
      </c>
    </row>
    <row r="98" spans="2:6">
      <c r="B98" s="366" t="s">
        <v>649</v>
      </c>
      <c r="C98" s="366"/>
      <c r="D98" s="366"/>
      <c r="E98" s="366"/>
      <c r="F98" s="4"/>
    </row>
    <row r="99" spans="2:6">
      <c r="B99" s="26" t="s">
        <v>615</v>
      </c>
      <c r="C99" s="26" t="s">
        <v>616</v>
      </c>
      <c r="D99" s="26" t="s">
        <v>617</v>
      </c>
      <c r="E99" s="26" t="s">
        <v>618</v>
      </c>
    </row>
    <row r="100" spans="2:6">
      <c r="B100" s="40" t="s">
        <v>650</v>
      </c>
      <c r="C100" s="41" t="s">
        <v>651</v>
      </c>
      <c r="D100" s="40" t="s">
        <v>621</v>
      </c>
      <c r="E100" s="42">
        <f>Summary!C$7</f>
        <v>1370</v>
      </c>
    </row>
    <row r="102" spans="2:6">
      <c r="B102" t="s">
        <v>135</v>
      </c>
    </row>
    <row r="103" spans="2:6">
      <c r="B103" s="367" t="s">
        <v>613</v>
      </c>
      <c r="C103" s="367"/>
      <c r="D103" s="367"/>
      <c r="E103" s="367"/>
    </row>
    <row r="104" spans="2:6">
      <c r="B104" s="26" t="s">
        <v>615</v>
      </c>
      <c r="C104" s="26" t="s">
        <v>616</v>
      </c>
      <c r="D104" s="26" t="s">
        <v>617</v>
      </c>
      <c r="E104" s="26" t="s">
        <v>618</v>
      </c>
    </row>
    <row r="105" spans="2:6" ht="24">
      <c r="B105" s="29" t="s">
        <v>619</v>
      </c>
      <c r="C105" s="27" t="s">
        <v>620</v>
      </c>
      <c r="D105" s="28" t="s">
        <v>621</v>
      </c>
      <c r="E105" s="30">
        <f>'Project Technology Days '!I63</f>
        <v>1500</v>
      </c>
    </row>
    <row r="106" spans="2:6" ht="48">
      <c r="B106" s="29" t="s">
        <v>627</v>
      </c>
      <c r="C106" s="27" t="s">
        <v>628</v>
      </c>
      <c r="D106" s="29" t="s">
        <v>629</v>
      </c>
      <c r="E106" s="44">
        <f>'GS5190'!E$5</f>
        <v>4.5600000000000002E-2</v>
      </c>
    </row>
    <row r="107" spans="2:6" ht="37.5">
      <c r="B107" s="29" t="s">
        <v>633</v>
      </c>
      <c r="C107" s="27" t="s">
        <v>634</v>
      </c>
      <c r="D107" s="29" t="s">
        <v>629</v>
      </c>
      <c r="E107" s="43">
        <f>E7</f>
        <v>8.0459999999999993E-3</v>
      </c>
    </row>
    <row r="108" spans="2:6" ht="36">
      <c r="B108" s="29" t="s">
        <v>635</v>
      </c>
      <c r="C108" s="102" t="s">
        <v>636</v>
      </c>
      <c r="D108" s="28" t="s">
        <v>621</v>
      </c>
      <c r="E108" s="101">
        <f>E105-E110</f>
        <v>165.26554251864013</v>
      </c>
    </row>
    <row r="109" spans="2:6" ht="24">
      <c r="B109" s="29" t="s">
        <v>637</v>
      </c>
      <c r="C109" s="27" t="s">
        <v>638</v>
      </c>
      <c r="D109" s="29" t="s">
        <v>629</v>
      </c>
      <c r="E109" s="324">
        <f>'GS5106'!E$29</f>
        <v>0.93989999999999996</v>
      </c>
    </row>
    <row r="110" spans="2:6" ht="48.75">
      <c r="B110" s="31" t="s">
        <v>639</v>
      </c>
      <c r="C110" s="32" t="s">
        <v>652</v>
      </c>
      <c r="D110" s="32" t="s">
        <v>621</v>
      </c>
      <c r="E110" s="33">
        <f>E105*(1-E106)*(1-E107)*E109</f>
        <v>1334.7344574813599</v>
      </c>
      <c r="F110" s="4">
        <f>E110-E108</f>
        <v>1169.4689149627197</v>
      </c>
    </row>
    <row r="111" spans="2:6">
      <c r="B111" s="365" t="s">
        <v>641</v>
      </c>
      <c r="C111" s="365"/>
      <c r="D111" s="365"/>
      <c r="E111" s="365"/>
      <c r="F111" s="4"/>
    </row>
    <row r="112" spans="2:6">
      <c r="B112" s="26" t="s">
        <v>615</v>
      </c>
      <c r="C112" s="26" t="s">
        <v>616</v>
      </c>
      <c r="D112" s="26" t="s">
        <v>617</v>
      </c>
      <c r="E112" s="26" t="s">
        <v>618</v>
      </c>
    </row>
    <row r="113" spans="2:6" ht="24">
      <c r="B113" s="29" t="s">
        <v>642</v>
      </c>
      <c r="C113" s="27" t="s">
        <v>643</v>
      </c>
      <c r="D113" s="29" t="s">
        <v>621</v>
      </c>
      <c r="E113" s="30">
        <f>E105</f>
        <v>1500</v>
      </c>
    </row>
    <row r="114" spans="2:6" ht="48">
      <c r="B114" s="29" t="s">
        <v>644</v>
      </c>
      <c r="C114" s="27" t="s">
        <v>645</v>
      </c>
      <c r="D114" s="29" t="s">
        <v>629</v>
      </c>
      <c r="E114" s="44">
        <f>'GS5190'!E$5</f>
        <v>4.5600000000000002E-2</v>
      </c>
    </row>
    <row r="115" spans="2:6" ht="24">
      <c r="B115" s="29" t="s">
        <v>637</v>
      </c>
      <c r="C115" s="27" t="s">
        <v>638</v>
      </c>
      <c r="D115" s="29" t="s">
        <v>629</v>
      </c>
      <c r="E115" s="324">
        <f>'GS5190'!E$29</f>
        <v>0.93989999999999996</v>
      </c>
    </row>
    <row r="116" spans="2:6" ht="24">
      <c r="B116" s="29" t="s">
        <v>635</v>
      </c>
      <c r="C116" s="27" t="s">
        <v>646</v>
      </c>
      <c r="D116" s="29" t="s">
        <v>621</v>
      </c>
      <c r="E116" s="30">
        <f>E113-E117</f>
        <v>154.4391599999999</v>
      </c>
    </row>
    <row r="117" spans="2:6" ht="36.75">
      <c r="B117" s="37" t="s">
        <v>647</v>
      </c>
      <c r="C117" s="38" t="s">
        <v>648</v>
      </c>
      <c r="D117" s="37" t="s">
        <v>621</v>
      </c>
      <c r="E117" s="39">
        <f>E113*(1-E114)*E115</f>
        <v>1345.5608400000001</v>
      </c>
    </row>
    <row r="118" spans="2:6">
      <c r="B118" s="366" t="s">
        <v>649</v>
      </c>
      <c r="C118" s="366"/>
      <c r="D118" s="366"/>
      <c r="E118" s="366"/>
      <c r="F118" s="4"/>
    </row>
    <row r="119" spans="2:6">
      <c r="B119" s="26" t="s">
        <v>615</v>
      </c>
      <c r="C119" s="26" t="s">
        <v>616</v>
      </c>
      <c r="D119" s="26" t="s">
        <v>617</v>
      </c>
      <c r="E119" s="26" t="s">
        <v>618</v>
      </c>
    </row>
    <row r="120" spans="2:6">
      <c r="B120" s="40" t="s">
        <v>650</v>
      </c>
      <c r="C120" s="41" t="s">
        <v>651</v>
      </c>
      <c r="D120" s="40" t="s">
        <v>621</v>
      </c>
      <c r="E120" s="42">
        <f>Summary!C$8</f>
        <v>2284</v>
      </c>
    </row>
    <row r="122" spans="2:6">
      <c r="B122" t="s">
        <v>156</v>
      </c>
    </row>
    <row r="123" spans="2:6">
      <c r="B123" s="367" t="s">
        <v>613</v>
      </c>
      <c r="C123" s="367"/>
      <c r="D123" s="367"/>
      <c r="E123" s="367"/>
    </row>
    <row r="124" spans="2:6">
      <c r="B124" s="26" t="s">
        <v>615</v>
      </c>
      <c r="C124" s="26" t="s">
        <v>616</v>
      </c>
      <c r="D124" s="26" t="s">
        <v>617</v>
      </c>
      <c r="E124" s="26" t="s">
        <v>618</v>
      </c>
    </row>
    <row r="125" spans="2:6" ht="24">
      <c r="B125" s="29" t="s">
        <v>619</v>
      </c>
      <c r="C125" s="27" t="s">
        <v>620</v>
      </c>
      <c r="D125" s="28" t="s">
        <v>621</v>
      </c>
      <c r="E125" s="30">
        <f>'Project Technology Days '!I73</f>
        <v>2400</v>
      </c>
    </row>
    <row r="126" spans="2:6" ht="48">
      <c r="B126" s="29" t="s">
        <v>627</v>
      </c>
      <c r="C126" s="27" t="s">
        <v>628</v>
      </c>
      <c r="D126" s="29" t="s">
        <v>629</v>
      </c>
      <c r="E126" s="44">
        <f>'GS5191'!E$5</f>
        <v>4.5600000000000002E-2</v>
      </c>
    </row>
    <row r="127" spans="2:6" ht="37.5">
      <c r="B127" s="29" t="s">
        <v>633</v>
      </c>
      <c r="C127" s="27" t="s">
        <v>634</v>
      </c>
      <c r="D127" s="29" t="s">
        <v>629</v>
      </c>
      <c r="E127" s="43">
        <f>E7</f>
        <v>8.0459999999999993E-3</v>
      </c>
    </row>
    <row r="128" spans="2:6" ht="36">
      <c r="B128" s="29" t="s">
        <v>635</v>
      </c>
      <c r="C128" s="102" t="s">
        <v>636</v>
      </c>
      <c r="D128" s="28" t="s">
        <v>621</v>
      </c>
      <c r="E128" s="101">
        <f>E125-E130</f>
        <v>264.42486802982376</v>
      </c>
    </row>
    <row r="129" spans="2:6" ht="24">
      <c r="B129" s="29" t="s">
        <v>637</v>
      </c>
      <c r="C129" s="27" t="s">
        <v>638</v>
      </c>
      <c r="D129" s="29" t="s">
        <v>629</v>
      </c>
      <c r="E129" s="324">
        <f>'GS5106'!E$29</f>
        <v>0.93989999999999996</v>
      </c>
    </row>
    <row r="130" spans="2:6" ht="48.75">
      <c r="B130" s="31" t="s">
        <v>639</v>
      </c>
      <c r="C130" s="32" t="s">
        <v>652</v>
      </c>
      <c r="D130" s="32" t="s">
        <v>621</v>
      </c>
      <c r="E130" s="33">
        <f>E125*(1-E126)*(1-E127)*E129</f>
        <v>2135.5751319701762</v>
      </c>
      <c r="F130" s="4">
        <f>E130-E128</f>
        <v>1871.1502639403525</v>
      </c>
    </row>
    <row r="131" spans="2:6">
      <c r="B131" s="365" t="s">
        <v>641</v>
      </c>
      <c r="C131" s="365"/>
      <c r="D131" s="365"/>
      <c r="E131" s="365"/>
      <c r="F131" s="4"/>
    </row>
    <row r="132" spans="2:6">
      <c r="B132" s="26" t="s">
        <v>615</v>
      </c>
      <c r="C132" s="26" t="s">
        <v>616</v>
      </c>
      <c r="D132" s="26" t="s">
        <v>617</v>
      </c>
      <c r="E132" s="26" t="s">
        <v>618</v>
      </c>
    </row>
    <row r="133" spans="2:6" ht="24">
      <c r="B133" s="29" t="s">
        <v>642</v>
      </c>
      <c r="C133" s="27" t="s">
        <v>643</v>
      </c>
      <c r="D133" s="29" t="s">
        <v>621</v>
      </c>
      <c r="E133" s="30">
        <f>E125</f>
        <v>2400</v>
      </c>
    </row>
    <row r="134" spans="2:6" ht="48">
      <c r="B134" s="29" t="s">
        <v>644</v>
      </c>
      <c r="C134" s="27" t="s">
        <v>645</v>
      </c>
      <c r="D134" s="29" t="s">
        <v>629</v>
      </c>
      <c r="E134" s="44">
        <f>'GS5191'!E$5</f>
        <v>4.5600000000000002E-2</v>
      </c>
    </row>
    <row r="135" spans="2:6" ht="24">
      <c r="B135" s="29" t="s">
        <v>637</v>
      </c>
      <c r="C135" s="27" t="s">
        <v>638</v>
      </c>
      <c r="D135" s="29" t="s">
        <v>629</v>
      </c>
      <c r="E135" s="324">
        <f>'GS5191'!E$29</f>
        <v>0.93989999999999996</v>
      </c>
    </row>
    <row r="136" spans="2:6" ht="24">
      <c r="B136" s="29" t="s">
        <v>635</v>
      </c>
      <c r="C136" s="27" t="s">
        <v>646</v>
      </c>
      <c r="D136" s="29" t="s">
        <v>621</v>
      </c>
      <c r="E136" s="30">
        <f>E133-E137</f>
        <v>247.10265600000002</v>
      </c>
    </row>
    <row r="137" spans="2:6" ht="36.75">
      <c r="B137" s="37" t="s">
        <v>647</v>
      </c>
      <c r="C137" s="38" t="s">
        <v>648</v>
      </c>
      <c r="D137" s="37" t="s">
        <v>621</v>
      </c>
      <c r="E137" s="39">
        <f>E133*(1-E134)*E135</f>
        <v>2152.897344</v>
      </c>
    </row>
    <row r="138" spans="2:6">
      <c r="B138" s="366" t="s">
        <v>649</v>
      </c>
      <c r="C138" s="366"/>
      <c r="D138" s="366"/>
      <c r="E138" s="366"/>
      <c r="F138" s="4"/>
    </row>
    <row r="139" spans="2:6">
      <c r="B139" s="26" t="s">
        <v>615</v>
      </c>
      <c r="C139" s="26" t="s">
        <v>616</v>
      </c>
      <c r="D139" s="26" t="s">
        <v>617</v>
      </c>
      <c r="E139" s="26" t="s">
        <v>618</v>
      </c>
    </row>
    <row r="140" spans="2:6">
      <c r="B140" s="40" t="s">
        <v>650</v>
      </c>
      <c r="C140" s="41" t="s">
        <v>651</v>
      </c>
      <c r="D140" s="40" t="s">
        <v>621</v>
      </c>
      <c r="E140" s="42">
        <f>Summary!C$9</f>
        <v>1807</v>
      </c>
    </row>
    <row r="142" spans="2:6">
      <c r="B142" t="s">
        <v>187</v>
      </c>
    </row>
    <row r="143" spans="2:6">
      <c r="B143" s="367" t="s">
        <v>613</v>
      </c>
      <c r="C143" s="367"/>
      <c r="D143" s="367"/>
      <c r="E143" s="367"/>
    </row>
    <row r="144" spans="2:6">
      <c r="B144" s="26" t="s">
        <v>615</v>
      </c>
      <c r="C144" s="26" t="s">
        <v>616</v>
      </c>
      <c r="D144" s="26" t="s">
        <v>617</v>
      </c>
      <c r="E144" s="26" t="s">
        <v>618</v>
      </c>
    </row>
    <row r="145" spans="2:6" ht="24">
      <c r="B145" s="29" t="s">
        <v>619</v>
      </c>
      <c r="C145" s="27" t="s">
        <v>620</v>
      </c>
      <c r="D145" s="28" t="s">
        <v>621</v>
      </c>
      <c r="E145" s="30">
        <f>'Project Technology Days '!I86</f>
        <v>3174</v>
      </c>
    </row>
    <row r="146" spans="2:6" ht="48">
      <c r="B146" s="29" t="s">
        <v>627</v>
      </c>
      <c r="C146" s="27" t="s">
        <v>628</v>
      </c>
      <c r="D146" s="29" t="s">
        <v>629</v>
      </c>
      <c r="E146" s="44">
        <f>'GS5192'!E$5</f>
        <v>4.5600000000000002E-2</v>
      </c>
    </row>
    <row r="147" spans="2:6" ht="37.5">
      <c r="B147" s="29" t="s">
        <v>633</v>
      </c>
      <c r="C147" s="27" t="s">
        <v>634</v>
      </c>
      <c r="D147" s="29" t="s">
        <v>629</v>
      </c>
      <c r="E147" s="43">
        <f>E7</f>
        <v>8.0459999999999993E-3</v>
      </c>
    </row>
    <row r="148" spans="2:6" ht="36">
      <c r="B148" s="29" t="s">
        <v>635</v>
      </c>
      <c r="C148" s="102" t="s">
        <v>636</v>
      </c>
      <c r="D148" s="28" t="s">
        <v>621</v>
      </c>
      <c r="E148" s="101">
        <f>E145-E150</f>
        <v>349.7018879694424</v>
      </c>
    </row>
    <row r="149" spans="2:6" ht="24">
      <c r="B149" s="29" t="s">
        <v>637</v>
      </c>
      <c r="C149" s="27" t="s">
        <v>638</v>
      </c>
      <c r="D149" s="29" t="s">
        <v>629</v>
      </c>
      <c r="E149" s="324">
        <f>'GS5106'!E$29</f>
        <v>0.93989999999999996</v>
      </c>
    </row>
    <row r="150" spans="2:6" ht="48.75">
      <c r="B150" s="31" t="s">
        <v>639</v>
      </c>
      <c r="C150" s="32" t="s">
        <v>652</v>
      </c>
      <c r="D150" s="32" t="s">
        <v>621</v>
      </c>
      <c r="E150" s="33">
        <f>E145*(1-E146)*(1-E147)*E149</f>
        <v>2824.2981120305576</v>
      </c>
      <c r="F150" s="4">
        <f>E150-E148</f>
        <v>2474.5962240611152</v>
      </c>
    </row>
    <row r="151" spans="2:6">
      <c r="B151" s="365" t="s">
        <v>641</v>
      </c>
      <c r="C151" s="365"/>
      <c r="D151" s="365"/>
      <c r="E151" s="365"/>
      <c r="F151" s="4"/>
    </row>
    <row r="152" spans="2:6">
      <c r="B152" s="26" t="s">
        <v>615</v>
      </c>
      <c r="C152" s="26" t="s">
        <v>616</v>
      </c>
      <c r="D152" s="26" t="s">
        <v>617</v>
      </c>
      <c r="E152" s="26" t="s">
        <v>618</v>
      </c>
    </row>
    <row r="153" spans="2:6" ht="24">
      <c r="B153" s="29" t="s">
        <v>642</v>
      </c>
      <c r="C153" s="27" t="s">
        <v>643</v>
      </c>
      <c r="D153" s="29" t="s">
        <v>621</v>
      </c>
      <c r="E153" s="30">
        <f>E145</f>
        <v>3174</v>
      </c>
    </row>
    <row r="154" spans="2:6" ht="48">
      <c r="B154" s="29" t="s">
        <v>644</v>
      </c>
      <c r="C154" s="27" t="s">
        <v>645</v>
      </c>
      <c r="D154" s="29" t="s">
        <v>629</v>
      </c>
      <c r="E154" s="44">
        <f>'GS5192'!E$5</f>
        <v>4.5600000000000002E-2</v>
      </c>
    </row>
    <row r="155" spans="2:6" ht="24">
      <c r="B155" s="29" t="s">
        <v>637</v>
      </c>
      <c r="C155" s="27" t="s">
        <v>638</v>
      </c>
      <c r="D155" s="29" t="s">
        <v>629</v>
      </c>
      <c r="E155" s="324">
        <f>'GS5192'!E$29</f>
        <v>0.93989999999999996</v>
      </c>
    </row>
    <row r="156" spans="2:6" ht="24">
      <c r="B156" s="29" t="s">
        <v>635</v>
      </c>
      <c r="C156" s="27" t="s">
        <v>646</v>
      </c>
      <c r="D156" s="29" t="s">
        <v>621</v>
      </c>
      <c r="E156" s="30">
        <f>E153-E157</f>
        <v>326.79326256000013</v>
      </c>
    </row>
    <row r="157" spans="2:6" ht="36.75">
      <c r="B157" s="37" t="s">
        <v>647</v>
      </c>
      <c r="C157" s="38" t="s">
        <v>648</v>
      </c>
      <c r="D157" s="37" t="s">
        <v>621</v>
      </c>
      <c r="E157" s="39">
        <f>E153*(1-E154)*E155</f>
        <v>2847.2067374399999</v>
      </c>
    </row>
    <row r="158" spans="2:6">
      <c r="B158" s="366" t="s">
        <v>649</v>
      </c>
      <c r="C158" s="366"/>
      <c r="D158" s="366"/>
      <c r="E158" s="366"/>
      <c r="F158" s="4"/>
    </row>
    <row r="159" spans="2:6">
      <c r="B159" s="26" t="s">
        <v>615</v>
      </c>
      <c r="C159" s="26" t="s">
        <v>616</v>
      </c>
      <c r="D159" s="26" t="s">
        <v>617</v>
      </c>
      <c r="E159" s="26" t="s">
        <v>618</v>
      </c>
    </row>
    <row r="160" spans="2:6">
      <c r="B160" s="40" t="s">
        <v>650</v>
      </c>
      <c r="C160" s="41" t="s">
        <v>651</v>
      </c>
      <c r="D160" s="40" t="s">
        <v>621</v>
      </c>
      <c r="E160" s="42">
        <f>Summary!C$10</f>
        <v>2606</v>
      </c>
    </row>
    <row r="162" spans="2:6">
      <c r="B162" t="s">
        <v>210</v>
      </c>
    </row>
    <row r="163" spans="2:6">
      <c r="B163" s="367" t="s">
        <v>613</v>
      </c>
      <c r="C163" s="367"/>
      <c r="D163" s="367"/>
      <c r="E163" s="367"/>
    </row>
    <row r="164" spans="2:6">
      <c r="B164" s="26" t="s">
        <v>615</v>
      </c>
      <c r="C164" s="26" t="s">
        <v>616</v>
      </c>
      <c r="D164" s="26" t="s">
        <v>617</v>
      </c>
      <c r="E164" s="26" t="s">
        <v>618</v>
      </c>
    </row>
    <row r="165" spans="2:6" ht="24">
      <c r="B165" s="29" t="s">
        <v>619</v>
      </c>
      <c r="C165" s="27" t="s">
        <v>620</v>
      </c>
      <c r="D165" s="28" t="s">
        <v>621</v>
      </c>
      <c r="E165" s="30">
        <f>'Project Technology Days '!I98</f>
        <v>3000</v>
      </c>
    </row>
    <row r="166" spans="2:6" ht="48">
      <c r="B166" s="29" t="s">
        <v>627</v>
      </c>
      <c r="C166" s="27" t="s">
        <v>628</v>
      </c>
      <c r="D166" s="29" t="s">
        <v>629</v>
      </c>
      <c r="E166" s="44">
        <f>'GS5193'!E$5</f>
        <v>4.5600000000000002E-2</v>
      </c>
    </row>
    <row r="167" spans="2:6" ht="37.5">
      <c r="B167" s="29" t="s">
        <v>633</v>
      </c>
      <c r="C167" s="27" t="s">
        <v>634</v>
      </c>
      <c r="D167" s="29" t="s">
        <v>629</v>
      </c>
      <c r="E167" s="43">
        <f>E7</f>
        <v>8.0459999999999993E-3</v>
      </c>
    </row>
    <row r="168" spans="2:6" ht="36">
      <c r="B168" s="29" t="s">
        <v>635</v>
      </c>
      <c r="C168" s="102" t="s">
        <v>636</v>
      </c>
      <c r="D168" s="28" t="s">
        <v>621</v>
      </c>
      <c r="E168" s="101">
        <f>E165-E170</f>
        <v>330.53108503728026</v>
      </c>
    </row>
    <row r="169" spans="2:6" ht="24">
      <c r="B169" s="29" t="s">
        <v>637</v>
      </c>
      <c r="C169" s="27" t="s">
        <v>638</v>
      </c>
      <c r="D169" s="29" t="s">
        <v>629</v>
      </c>
      <c r="E169" s="324">
        <f>'GS5106'!E$29</f>
        <v>0.93989999999999996</v>
      </c>
    </row>
    <row r="170" spans="2:6" ht="48.75">
      <c r="B170" s="31" t="s">
        <v>639</v>
      </c>
      <c r="C170" s="32" t="s">
        <v>652</v>
      </c>
      <c r="D170" s="32" t="s">
        <v>621</v>
      </c>
      <c r="E170" s="33">
        <f>E165*(1-E166)*(1-E167)*E169</f>
        <v>2669.4689149627197</v>
      </c>
      <c r="F170" s="4">
        <f>E170-E168</f>
        <v>2338.9378299254395</v>
      </c>
    </row>
    <row r="171" spans="2:6">
      <c r="B171" s="365" t="s">
        <v>641</v>
      </c>
      <c r="C171" s="365"/>
      <c r="D171" s="365"/>
      <c r="E171" s="365"/>
      <c r="F171" s="4"/>
    </row>
    <row r="172" spans="2:6">
      <c r="B172" s="26" t="s">
        <v>615</v>
      </c>
      <c r="C172" s="26" t="s">
        <v>616</v>
      </c>
      <c r="D172" s="26" t="s">
        <v>617</v>
      </c>
      <c r="E172" s="26" t="s">
        <v>618</v>
      </c>
    </row>
    <row r="173" spans="2:6" ht="24">
      <c r="B173" s="29" t="s">
        <v>642</v>
      </c>
      <c r="C173" s="27" t="s">
        <v>643</v>
      </c>
      <c r="D173" s="29" t="s">
        <v>621</v>
      </c>
      <c r="E173" s="30">
        <f>E165</f>
        <v>3000</v>
      </c>
    </row>
    <row r="174" spans="2:6" ht="48">
      <c r="B174" s="29" t="s">
        <v>644</v>
      </c>
      <c r="C174" s="27" t="s">
        <v>645</v>
      </c>
      <c r="D174" s="29" t="s">
        <v>629</v>
      </c>
      <c r="E174" s="44">
        <f>'GS5193'!E$5</f>
        <v>4.5600000000000002E-2</v>
      </c>
    </row>
    <row r="175" spans="2:6" ht="24">
      <c r="B175" s="29" t="s">
        <v>637</v>
      </c>
      <c r="C175" s="27" t="s">
        <v>638</v>
      </c>
      <c r="D175" s="29" t="s">
        <v>629</v>
      </c>
      <c r="E175" s="324">
        <f>'GS5193'!E$29</f>
        <v>0.93989999999999996</v>
      </c>
    </row>
    <row r="176" spans="2:6" ht="24">
      <c r="B176" s="29" t="s">
        <v>635</v>
      </c>
      <c r="C176" s="27" t="s">
        <v>646</v>
      </c>
      <c r="D176" s="29" t="s">
        <v>621</v>
      </c>
      <c r="E176" s="30">
        <f>E173-E177</f>
        <v>308.8783199999998</v>
      </c>
    </row>
    <row r="177" spans="2:6" ht="36.75">
      <c r="B177" s="37" t="s">
        <v>647</v>
      </c>
      <c r="C177" s="38" t="s">
        <v>648</v>
      </c>
      <c r="D177" s="37" t="s">
        <v>621</v>
      </c>
      <c r="E177" s="39">
        <f>E173*(1-E174)*E175</f>
        <v>2691.1216800000002</v>
      </c>
    </row>
    <row r="178" spans="2:6">
      <c r="B178" s="366" t="s">
        <v>649</v>
      </c>
      <c r="C178" s="366"/>
      <c r="D178" s="366"/>
      <c r="E178" s="366"/>
      <c r="F178" s="4"/>
    </row>
    <row r="179" spans="2:6">
      <c r="B179" s="26" t="s">
        <v>615</v>
      </c>
      <c r="C179" s="26" t="s">
        <v>616</v>
      </c>
      <c r="D179" s="26" t="s">
        <v>617</v>
      </c>
      <c r="E179" s="26" t="s">
        <v>618</v>
      </c>
    </row>
    <row r="180" spans="2:6">
      <c r="B180" s="40" t="s">
        <v>650</v>
      </c>
      <c r="C180" s="41" t="s">
        <v>651</v>
      </c>
      <c r="D180" s="40" t="s">
        <v>621</v>
      </c>
      <c r="E180" s="42">
        <f>Summary!C$11</f>
        <v>3655</v>
      </c>
    </row>
    <row r="182" spans="2:6">
      <c r="B182" t="s">
        <v>244</v>
      </c>
    </row>
    <row r="183" spans="2:6">
      <c r="B183" s="367" t="s">
        <v>613</v>
      </c>
      <c r="C183" s="367"/>
      <c r="D183" s="367"/>
      <c r="E183" s="367"/>
    </row>
    <row r="184" spans="2:6">
      <c r="B184" s="26" t="s">
        <v>615</v>
      </c>
      <c r="C184" s="26" t="s">
        <v>616</v>
      </c>
      <c r="D184" s="26" t="s">
        <v>617</v>
      </c>
      <c r="E184" s="26" t="s">
        <v>618</v>
      </c>
    </row>
    <row r="185" spans="2:6" ht="24">
      <c r="B185" s="29" t="s">
        <v>619</v>
      </c>
      <c r="C185" s="27" t="s">
        <v>620</v>
      </c>
      <c r="D185" s="28" t="s">
        <v>621</v>
      </c>
      <c r="E185" s="30">
        <f>'Project Technology Days '!I107</f>
        <v>1926</v>
      </c>
    </row>
    <row r="186" spans="2:6" ht="48">
      <c r="B186" s="29" t="s">
        <v>627</v>
      </c>
      <c r="C186" s="27" t="s">
        <v>628</v>
      </c>
      <c r="D186" s="29" t="s">
        <v>629</v>
      </c>
      <c r="E186" s="44">
        <f>'GS5194'!E$5</f>
        <v>4.5600000000000002E-2</v>
      </c>
    </row>
    <row r="187" spans="2:6" ht="37.5">
      <c r="B187" s="29" t="s">
        <v>633</v>
      </c>
      <c r="C187" s="27" t="s">
        <v>634</v>
      </c>
      <c r="D187" s="29" t="s">
        <v>629</v>
      </c>
      <c r="E187" s="43">
        <f>E7</f>
        <v>8.0459999999999993E-3</v>
      </c>
    </row>
    <row r="188" spans="2:6" ht="36">
      <c r="B188" s="29" t="s">
        <v>635</v>
      </c>
      <c r="C188" s="102" t="s">
        <v>636</v>
      </c>
      <c r="D188" s="28" t="s">
        <v>621</v>
      </c>
      <c r="E188" s="101">
        <f>E185-E190</f>
        <v>212.20095659393382</v>
      </c>
    </row>
    <row r="189" spans="2:6" ht="24">
      <c r="B189" s="29" t="s">
        <v>637</v>
      </c>
      <c r="C189" s="27" t="s">
        <v>638</v>
      </c>
      <c r="D189" s="29" t="s">
        <v>629</v>
      </c>
      <c r="E189" s="324">
        <f>'GS5106'!E$29</f>
        <v>0.93989999999999996</v>
      </c>
    </row>
    <row r="190" spans="2:6" ht="48.75">
      <c r="B190" s="31" t="s">
        <v>639</v>
      </c>
      <c r="C190" s="32" t="s">
        <v>652</v>
      </c>
      <c r="D190" s="32" t="s">
        <v>621</v>
      </c>
      <c r="E190" s="33">
        <f>E185*(1-E186)*(1-E187)*E189</f>
        <v>1713.7990434060662</v>
      </c>
      <c r="F190" s="4">
        <f>E190-E188</f>
        <v>1501.5980868121324</v>
      </c>
    </row>
    <row r="191" spans="2:6">
      <c r="B191" s="365" t="s">
        <v>641</v>
      </c>
      <c r="C191" s="365"/>
      <c r="D191" s="365"/>
      <c r="E191" s="365"/>
      <c r="F191" s="4"/>
    </row>
    <row r="192" spans="2:6">
      <c r="B192" s="26" t="s">
        <v>615</v>
      </c>
      <c r="C192" s="26" t="s">
        <v>616</v>
      </c>
      <c r="D192" s="26" t="s">
        <v>617</v>
      </c>
      <c r="E192" s="26" t="s">
        <v>618</v>
      </c>
    </row>
    <row r="193" spans="2:6" ht="24">
      <c r="B193" s="29" t="s">
        <v>642</v>
      </c>
      <c r="C193" s="27" t="s">
        <v>643</v>
      </c>
      <c r="D193" s="29" t="s">
        <v>621</v>
      </c>
      <c r="E193" s="30">
        <f>E185</f>
        <v>1926</v>
      </c>
    </row>
    <row r="194" spans="2:6" ht="48">
      <c r="B194" s="29" t="s">
        <v>644</v>
      </c>
      <c r="C194" s="27" t="s">
        <v>645</v>
      </c>
      <c r="D194" s="29" t="s">
        <v>629</v>
      </c>
      <c r="E194" s="44">
        <f>'GS5194'!E$5</f>
        <v>4.5600000000000002E-2</v>
      </c>
    </row>
    <row r="195" spans="2:6" ht="24">
      <c r="B195" s="29" t="s">
        <v>637</v>
      </c>
      <c r="C195" s="27" t="s">
        <v>638</v>
      </c>
      <c r="D195" s="29" t="s">
        <v>629</v>
      </c>
      <c r="E195" s="324">
        <f>'GS5194'!E$29</f>
        <v>0.93989999999999996</v>
      </c>
    </row>
    <row r="196" spans="2:6" ht="24">
      <c r="B196" s="29" t="s">
        <v>635</v>
      </c>
      <c r="C196" s="27" t="s">
        <v>646</v>
      </c>
      <c r="D196" s="29" t="s">
        <v>621</v>
      </c>
      <c r="E196" s="30">
        <f>E193-E197</f>
        <v>198.29988144000004</v>
      </c>
    </row>
    <row r="197" spans="2:6" ht="36.75">
      <c r="B197" s="37" t="s">
        <v>647</v>
      </c>
      <c r="C197" s="38" t="s">
        <v>648</v>
      </c>
      <c r="D197" s="37" t="s">
        <v>621</v>
      </c>
      <c r="E197" s="39">
        <f>E193*(1-E194)*E195</f>
        <v>1727.70011856</v>
      </c>
    </row>
    <row r="198" spans="2:6">
      <c r="B198" s="366" t="s">
        <v>649</v>
      </c>
      <c r="C198" s="366"/>
      <c r="D198" s="366"/>
      <c r="E198" s="366"/>
      <c r="F198" s="4"/>
    </row>
    <row r="199" spans="2:6">
      <c r="B199" s="26" t="s">
        <v>615</v>
      </c>
      <c r="C199" s="26" t="s">
        <v>616</v>
      </c>
      <c r="D199" s="26" t="s">
        <v>617</v>
      </c>
      <c r="E199" s="26" t="s">
        <v>618</v>
      </c>
    </row>
    <row r="200" spans="2:6">
      <c r="B200" s="40" t="s">
        <v>650</v>
      </c>
      <c r="C200" s="41" t="s">
        <v>651</v>
      </c>
      <c r="D200" s="40" t="s">
        <v>621</v>
      </c>
      <c r="E200" s="42">
        <f>Summary!C$12</f>
        <v>1749</v>
      </c>
    </row>
    <row r="202" spans="2:6">
      <c r="B202" t="s">
        <v>271</v>
      </c>
    </row>
    <row r="203" spans="2:6">
      <c r="B203" s="367" t="s">
        <v>613</v>
      </c>
      <c r="C203" s="367"/>
      <c r="D203" s="367"/>
      <c r="E203" s="367"/>
    </row>
    <row r="204" spans="2:6">
      <c r="B204" s="26" t="s">
        <v>615</v>
      </c>
      <c r="C204" s="26" t="s">
        <v>616</v>
      </c>
      <c r="D204" s="26" t="s">
        <v>617</v>
      </c>
      <c r="E204" s="26" t="s">
        <v>618</v>
      </c>
    </row>
    <row r="205" spans="2:6" ht="24">
      <c r="B205" s="29" t="s">
        <v>619</v>
      </c>
      <c r="C205" s="27" t="s">
        <v>620</v>
      </c>
      <c r="D205" s="28" t="s">
        <v>621</v>
      </c>
      <c r="E205" s="30">
        <f>'Project Technology Days '!I117</f>
        <v>2186</v>
      </c>
    </row>
    <row r="206" spans="2:6" ht="48">
      <c r="B206" s="29" t="s">
        <v>627</v>
      </c>
      <c r="C206" s="27" t="s">
        <v>628</v>
      </c>
      <c r="D206" s="29" t="s">
        <v>629</v>
      </c>
      <c r="E206" s="44">
        <f>'GS5196'!E$5</f>
        <v>4.5600000000000002E-2</v>
      </c>
    </row>
    <row r="207" spans="2:6" ht="37.5">
      <c r="B207" s="29" t="s">
        <v>633</v>
      </c>
      <c r="C207" s="27" t="s">
        <v>634</v>
      </c>
      <c r="D207" s="29" t="s">
        <v>629</v>
      </c>
      <c r="E207" s="43">
        <f>E7</f>
        <v>8.0459999999999993E-3</v>
      </c>
    </row>
    <row r="208" spans="2:6" ht="36">
      <c r="B208" s="29" t="s">
        <v>635</v>
      </c>
      <c r="C208" s="102" t="s">
        <v>636</v>
      </c>
      <c r="D208" s="28" t="s">
        <v>621</v>
      </c>
      <c r="E208" s="101">
        <f>E205-E210</f>
        <v>240.84698396383124</v>
      </c>
    </row>
    <row r="209" spans="2:6" ht="24">
      <c r="B209" s="29" t="s">
        <v>637</v>
      </c>
      <c r="C209" s="27" t="s">
        <v>638</v>
      </c>
      <c r="D209" s="29" t="s">
        <v>629</v>
      </c>
      <c r="E209" s="324">
        <f>'GS5106'!E$29</f>
        <v>0.93989999999999996</v>
      </c>
    </row>
    <row r="210" spans="2:6" ht="48.75">
      <c r="B210" s="31" t="s">
        <v>639</v>
      </c>
      <c r="C210" s="32" t="s">
        <v>652</v>
      </c>
      <c r="D210" s="32" t="s">
        <v>621</v>
      </c>
      <c r="E210" s="33">
        <f>E205*(1-E206)*(1-E207)*E209</f>
        <v>1945.1530160361688</v>
      </c>
      <c r="F210" s="4">
        <f>E210-E208</f>
        <v>1704.3060320723375</v>
      </c>
    </row>
    <row r="211" spans="2:6">
      <c r="B211" s="365" t="s">
        <v>641</v>
      </c>
      <c r="C211" s="365"/>
      <c r="D211" s="365"/>
      <c r="E211" s="365"/>
      <c r="F211" s="4"/>
    </row>
    <row r="212" spans="2:6">
      <c r="B212" s="26" t="s">
        <v>615</v>
      </c>
      <c r="C212" s="26" t="s">
        <v>616</v>
      </c>
      <c r="D212" s="26" t="s">
        <v>617</v>
      </c>
      <c r="E212" s="26" t="s">
        <v>618</v>
      </c>
    </row>
    <row r="213" spans="2:6" ht="24">
      <c r="B213" s="29" t="s">
        <v>642</v>
      </c>
      <c r="C213" s="27" t="s">
        <v>643</v>
      </c>
      <c r="D213" s="29" t="s">
        <v>621</v>
      </c>
      <c r="E213" s="30">
        <f>E205</f>
        <v>2186</v>
      </c>
    </row>
    <row r="214" spans="2:6" ht="48">
      <c r="B214" s="29" t="s">
        <v>644</v>
      </c>
      <c r="C214" s="27" t="s">
        <v>645</v>
      </c>
      <c r="D214" s="29" t="s">
        <v>629</v>
      </c>
      <c r="E214" s="44">
        <f>'GS5196'!E$5</f>
        <v>4.5600000000000002E-2</v>
      </c>
    </row>
    <row r="215" spans="2:6" ht="24">
      <c r="B215" s="29" t="s">
        <v>637</v>
      </c>
      <c r="C215" s="27" t="s">
        <v>638</v>
      </c>
      <c r="D215" s="29" t="s">
        <v>629</v>
      </c>
      <c r="E215" s="324">
        <f>'GS5196'!E$29</f>
        <v>0.93989999999999996</v>
      </c>
    </row>
    <row r="216" spans="2:6" ht="24">
      <c r="B216" s="29" t="s">
        <v>635</v>
      </c>
      <c r="C216" s="27" t="s">
        <v>646</v>
      </c>
      <c r="D216" s="29" t="s">
        <v>621</v>
      </c>
      <c r="E216" s="30">
        <f>E213-E217</f>
        <v>225.06933583999989</v>
      </c>
    </row>
    <row r="217" spans="2:6" ht="36.75">
      <c r="B217" s="37" t="s">
        <v>647</v>
      </c>
      <c r="C217" s="38" t="s">
        <v>648</v>
      </c>
      <c r="D217" s="37" t="s">
        <v>621</v>
      </c>
      <c r="E217" s="39">
        <f>E213*(1-E214)*E215</f>
        <v>1960.9306641600001</v>
      </c>
    </row>
    <row r="218" spans="2:6">
      <c r="B218" s="366" t="s">
        <v>649</v>
      </c>
      <c r="C218" s="366"/>
      <c r="D218" s="366"/>
      <c r="E218" s="366"/>
      <c r="F218" s="4"/>
    </row>
    <row r="219" spans="2:6">
      <c r="B219" s="26" t="s">
        <v>615</v>
      </c>
      <c r="C219" s="26" t="s">
        <v>616</v>
      </c>
      <c r="D219" s="26" t="s">
        <v>617</v>
      </c>
      <c r="E219" s="26" t="s">
        <v>618</v>
      </c>
    </row>
    <row r="220" spans="2:6">
      <c r="B220" s="40" t="s">
        <v>650</v>
      </c>
      <c r="C220" s="41" t="s">
        <v>651</v>
      </c>
      <c r="D220" s="40" t="s">
        <v>621</v>
      </c>
      <c r="E220" s="42">
        <f>Summary!C$13</f>
        <v>2939</v>
      </c>
    </row>
    <row r="222" spans="2:6">
      <c r="B222" t="s">
        <v>296</v>
      </c>
    </row>
    <row r="223" spans="2:6">
      <c r="B223" s="367" t="s">
        <v>613</v>
      </c>
      <c r="C223" s="367"/>
      <c r="D223" s="367"/>
      <c r="E223" s="367"/>
    </row>
    <row r="224" spans="2:6">
      <c r="B224" s="26" t="s">
        <v>615</v>
      </c>
      <c r="C224" s="26" t="s">
        <v>616</v>
      </c>
      <c r="D224" s="26" t="s">
        <v>617</v>
      </c>
      <c r="E224" s="26" t="s">
        <v>618</v>
      </c>
    </row>
    <row r="225" spans="2:6" ht="24">
      <c r="B225" s="29" t="s">
        <v>619</v>
      </c>
      <c r="C225" s="27" t="s">
        <v>620</v>
      </c>
      <c r="D225" s="28" t="s">
        <v>621</v>
      </c>
      <c r="E225" s="30">
        <f>'Project Technology Days '!I127</f>
        <v>1857</v>
      </c>
    </row>
    <row r="226" spans="2:6" ht="48">
      <c r="B226" s="29" t="s">
        <v>627</v>
      </c>
      <c r="C226" s="27" t="s">
        <v>628</v>
      </c>
      <c r="D226" s="29" t="s">
        <v>629</v>
      </c>
      <c r="E226" s="44">
        <f>'GS5197'!E$5</f>
        <v>4.5600000000000002E-2</v>
      </c>
    </row>
    <row r="227" spans="2:6" ht="37.5">
      <c r="B227" s="29" t="s">
        <v>633</v>
      </c>
      <c r="C227" s="27" t="s">
        <v>634</v>
      </c>
      <c r="D227" s="29" t="s">
        <v>629</v>
      </c>
      <c r="E227" s="43">
        <f>E7</f>
        <v>8.0459999999999993E-3</v>
      </c>
    </row>
    <row r="228" spans="2:6" ht="36">
      <c r="B228" s="29" t="s">
        <v>635</v>
      </c>
      <c r="C228" s="102" t="s">
        <v>636</v>
      </c>
      <c r="D228" s="28" t="s">
        <v>621</v>
      </c>
      <c r="E228" s="101">
        <f>E225-E230</f>
        <v>204.59874163807626</v>
      </c>
    </row>
    <row r="229" spans="2:6" ht="24">
      <c r="B229" s="29" t="s">
        <v>637</v>
      </c>
      <c r="C229" s="27" t="s">
        <v>638</v>
      </c>
      <c r="D229" s="29" t="s">
        <v>629</v>
      </c>
      <c r="E229" s="324">
        <f>'GS5106'!E$29</f>
        <v>0.93989999999999996</v>
      </c>
    </row>
    <row r="230" spans="2:6" ht="48.75">
      <c r="B230" s="31" t="s">
        <v>639</v>
      </c>
      <c r="C230" s="32" t="s">
        <v>652</v>
      </c>
      <c r="D230" s="32" t="s">
        <v>621</v>
      </c>
      <c r="E230" s="33">
        <f>E225*(1-E226)*(1-E227)*E229</f>
        <v>1652.4012583619237</v>
      </c>
      <c r="F230" s="4">
        <f>E230-E228</f>
        <v>1447.8025167238475</v>
      </c>
    </row>
    <row r="231" spans="2:6">
      <c r="B231" s="365" t="s">
        <v>641</v>
      </c>
      <c r="C231" s="365"/>
      <c r="D231" s="365"/>
      <c r="E231" s="365"/>
      <c r="F231" s="4"/>
    </row>
    <row r="232" spans="2:6">
      <c r="B232" s="26" t="s">
        <v>615</v>
      </c>
      <c r="C232" s="26" t="s">
        <v>616</v>
      </c>
      <c r="D232" s="26" t="s">
        <v>617</v>
      </c>
      <c r="E232" s="26" t="s">
        <v>618</v>
      </c>
    </row>
    <row r="233" spans="2:6" ht="24">
      <c r="B233" s="29" t="s">
        <v>642</v>
      </c>
      <c r="C233" s="27" t="s">
        <v>643</v>
      </c>
      <c r="D233" s="29" t="s">
        <v>621</v>
      </c>
      <c r="E233" s="30">
        <f>E225</f>
        <v>1857</v>
      </c>
    </row>
    <row r="234" spans="2:6" ht="48">
      <c r="B234" s="29" t="s">
        <v>644</v>
      </c>
      <c r="C234" s="27" t="s">
        <v>645</v>
      </c>
      <c r="D234" s="29" t="s">
        <v>629</v>
      </c>
      <c r="E234" s="44">
        <f>'GS5197'!E$5</f>
        <v>4.5600000000000002E-2</v>
      </c>
    </row>
    <row r="235" spans="2:6" ht="24">
      <c r="B235" s="29" t="s">
        <v>637</v>
      </c>
      <c r="C235" s="27" t="s">
        <v>638</v>
      </c>
      <c r="D235" s="29" t="s">
        <v>629</v>
      </c>
      <c r="E235" s="324">
        <f>'GS5197'!E$29</f>
        <v>0.93989999999999996</v>
      </c>
    </row>
    <row r="236" spans="2:6" ht="24">
      <c r="B236" s="29" t="s">
        <v>635</v>
      </c>
      <c r="C236" s="27" t="s">
        <v>646</v>
      </c>
      <c r="D236" s="29" t="s">
        <v>621</v>
      </c>
      <c r="E236" s="30">
        <f>E233-E237</f>
        <v>191.1956800800001</v>
      </c>
    </row>
    <row r="237" spans="2:6" ht="36.75">
      <c r="B237" s="37" t="s">
        <v>647</v>
      </c>
      <c r="C237" s="38" t="s">
        <v>648</v>
      </c>
      <c r="D237" s="37" t="s">
        <v>621</v>
      </c>
      <c r="E237" s="39">
        <f>E233*(1-E234)*E235</f>
        <v>1665.8043199199999</v>
      </c>
    </row>
    <row r="238" spans="2:6">
      <c r="B238" s="366" t="s">
        <v>649</v>
      </c>
      <c r="C238" s="366"/>
      <c r="D238" s="366"/>
      <c r="E238" s="366"/>
      <c r="F238" s="4"/>
    </row>
    <row r="239" spans="2:6">
      <c r="B239" s="26" t="s">
        <v>615</v>
      </c>
      <c r="C239" s="26" t="s">
        <v>616</v>
      </c>
      <c r="D239" s="26" t="s">
        <v>617</v>
      </c>
      <c r="E239" s="26" t="s">
        <v>618</v>
      </c>
    </row>
    <row r="240" spans="2:6">
      <c r="B240" s="40" t="s">
        <v>650</v>
      </c>
      <c r="C240" s="41" t="s">
        <v>651</v>
      </c>
      <c r="D240" s="40" t="s">
        <v>621</v>
      </c>
      <c r="E240" s="42">
        <f>Summary!C$14</f>
        <v>1640</v>
      </c>
    </row>
    <row r="242" spans="2:6">
      <c r="B242" t="s">
        <v>320</v>
      </c>
    </row>
    <row r="243" spans="2:6">
      <c r="B243" s="367" t="s">
        <v>613</v>
      </c>
      <c r="C243" s="367"/>
      <c r="D243" s="367"/>
      <c r="E243" s="367"/>
    </row>
    <row r="244" spans="2:6">
      <c r="B244" s="26" t="s">
        <v>615</v>
      </c>
      <c r="C244" s="26" t="s">
        <v>616</v>
      </c>
      <c r="D244" s="26" t="s">
        <v>617</v>
      </c>
      <c r="E244" s="26" t="s">
        <v>618</v>
      </c>
    </row>
    <row r="245" spans="2:6" ht="24">
      <c r="B245" s="29" t="s">
        <v>619</v>
      </c>
      <c r="C245" s="27" t="s">
        <v>620</v>
      </c>
      <c r="D245" s="28" t="s">
        <v>621</v>
      </c>
      <c r="E245" s="30">
        <f>'Project Technology Days '!I137</f>
        <v>2251</v>
      </c>
    </row>
    <row r="246" spans="2:6" ht="48">
      <c r="B246" s="29" t="s">
        <v>627</v>
      </c>
      <c r="C246" s="27" t="s">
        <v>628</v>
      </c>
      <c r="D246" s="29" t="s">
        <v>629</v>
      </c>
      <c r="E246" s="44">
        <f>'GS6349'!E$5</f>
        <v>4.5600000000000002E-2</v>
      </c>
    </row>
    <row r="247" spans="2:6" ht="37.5">
      <c r="B247" s="29" t="s">
        <v>633</v>
      </c>
      <c r="C247" s="27" t="s">
        <v>634</v>
      </c>
      <c r="D247" s="29" t="s">
        <v>629</v>
      </c>
      <c r="E247" s="43">
        <f>E7</f>
        <v>8.0459999999999993E-3</v>
      </c>
    </row>
    <row r="248" spans="2:6" ht="36">
      <c r="B248" s="29" t="s">
        <v>635</v>
      </c>
      <c r="C248" s="102" t="s">
        <v>636</v>
      </c>
      <c r="D248" s="28" t="s">
        <v>621</v>
      </c>
      <c r="E248" s="101">
        <f>E245-E250</f>
        <v>248.00849080630564</v>
      </c>
    </row>
    <row r="249" spans="2:6" ht="24">
      <c r="B249" s="29" t="s">
        <v>637</v>
      </c>
      <c r="C249" s="27" t="s">
        <v>638</v>
      </c>
      <c r="D249" s="29" t="s">
        <v>629</v>
      </c>
      <c r="E249" s="324">
        <f>'GS5106'!E$29</f>
        <v>0.93989999999999996</v>
      </c>
    </row>
    <row r="250" spans="2:6" ht="48.75">
      <c r="B250" s="31" t="s">
        <v>639</v>
      </c>
      <c r="C250" s="32" t="s">
        <v>652</v>
      </c>
      <c r="D250" s="32" t="s">
        <v>621</v>
      </c>
      <c r="E250" s="33">
        <f>E245*(1-E246)*(1-E247)*E249</f>
        <v>2002.9915091936944</v>
      </c>
      <c r="F250" s="4">
        <f>E250-E248</f>
        <v>1754.9830183873887</v>
      </c>
    </row>
    <row r="251" spans="2:6">
      <c r="B251" s="365" t="s">
        <v>641</v>
      </c>
      <c r="C251" s="365"/>
      <c r="D251" s="365"/>
      <c r="E251" s="365"/>
      <c r="F251" s="4"/>
    </row>
    <row r="252" spans="2:6">
      <c r="B252" s="26" t="s">
        <v>615</v>
      </c>
      <c r="C252" s="26" t="s">
        <v>616</v>
      </c>
      <c r="D252" s="26" t="s">
        <v>617</v>
      </c>
      <c r="E252" s="26" t="s">
        <v>618</v>
      </c>
    </row>
    <row r="253" spans="2:6" ht="24">
      <c r="B253" s="29" t="s">
        <v>642</v>
      </c>
      <c r="C253" s="27" t="s">
        <v>643</v>
      </c>
      <c r="D253" s="29" t="s">
        <v>621</v>
      </c>
      <c r="E253" s="30">
        <f>E245</f>
        <v>2251</v>
      </c>
    </row>
    <row r="254" spans="2:6" ht="48">
      <c r="B254" s="29" t="s">
        <v>644</v>
      </c>
      <c r="C254" s="27" t="s">
        <v>645</v>
      </c>
      <c r="D254" s="29" t="s">
        <v>629</v>
      </c>
      <c r="E254" s="44">
        <f>'GS6349'!E$5</f>
        <v>4.5600000000000002E-2</v>
      </c>
    </row>
    <row r="255" spans="2:6" ht="24">
      <c r="B255" s="29" t="s">
        <v>637</v>
      </c>
      <c r="C255" s="27" t="s">
        <v>638</v>
      </c>
      <c r="D255" s="29" t="s">
        <v>629</v>
      </c>
      <c r="E255" s="324">
        <f>'GS6349'!E$29</f>
        <v>0.93989999999999996</v>
      </c>
    </row>
    <row r="256" spans="2:6" ht="24">
      <c r="B256" s="29" t="s">
        <v>635</v>
      </c>
      <c r="C256" s="27" t="s">
        <v>646</v>
      </c>
      <c r="D256" s="29" t="s">
        <v>621</v>
      </c>
      <c r="E256" s="30">
        <f>E253-E257</f>
        <v>231.76169944000003</v>
      </c>
    </row>
    <row r="257" spans="2:6" ht="36.75">
      <c r="B257" s="37" t="s">
        <v>647</v>
      </c>
      <c r="C257" s="38" t="s">
        <v>648</v>
      </c>
      <c r="D257" s="37" t="s">
        <v>621</v>
      </c>
      <c r="E257" s="39">
        <f>E253*(1-E254)*E255</f>
        <v>2019.23830056</v>
      </c>
    </row>
    <row r="258" spans="2:6">
      <c r="B258" s="366" t="s">
        <v>649</v>
      </c>
      <c r="C258" s="366"/>
      <c r="D258" s="366"/>
      <c r="E258" s="366"/>
      <c r="F258" s="4"/>
    </row>
    <row r="259" spans="2:6">
      <c r="B259" s="26" t="s">
        <v>615</v>
      </c>
      <c r="C259" s="26" t="s">
        <v>616</v>
      </c>
      <c r="D259" s="26" t="s">
        <v>617</v>
      </c>
      <c r="E259" s="26" t="s">
        <v>618</v>
      </c>
    </row>
    <row r="260" spans="2:6">
      <c r="B260" s="40" t="s">
        <v>650</v>
      </c>
      <c r="C260" s="41" t="s">
        <v>651</v>
      </c>
      <c r="D260" s="40" t="s">
        <v>621</v>
      </c>
      <c r="E260" s="42">
        <f>Summary!C$15</f>
        <v>1600</v>
      </c>
    </row>
    <row r="262" spans="2:6">
      <c r="B262" t="s">
        <v>349</v>
      </c>
    </row>
    <row r="263" spans="2:6">
      <c r="B263" s="367" t="s">
        <v>613</v>
      </c>
      <c r="C263" s="367"/>
      <c r="D263" s="367"/>
      <c r="E263" s="367"/>
    </row>
    <row r="264" spans="2:6">
      <c r="B264" s="26" t="s">
        <v>615</v>
      </c>
      <c r="C264" s="26" t="s">
        <v>616</v>
      </c>
      <c r="D264" s="26" t="s">
        <v>617</v>
      </c>
      <c r="E264" s="26" t="s">
        <v>618</v>
      </c>
    </row>
    <row r="265" spans="2:6" ht="24">
      <c r="B265" s="29" t="s">
        <v>619</v>
      </c>
      <c r="C265" s="27" t="s">
        <v>620</v>
      </c>
      <c r="D265" s="28" t="s">
        <v>621</v>
      </c>
      <c r="E265" s="30">
        <f>'Project Technology Days '!I147</f>
        <v>2283</v>
      </c>
    </row>
    <row r="266" spans="2:6" ht="48">
      <c r="B266" s="29" t="s">
        <v>627</v>
      </c>
      <c r="C266" s="27" t="s">
        <v>628</v>
      </c>
      <c r="D266" s="29" t="s">
        <v>629</v>
      </c>
      <c r="E266" s="44">
        <f>'GS6350'!E$5</f>
        <v>4.5600000000000002E-2</v>
      </c>
    </row>
    <row r="267" spans="2:6" ht="37.5">
      <c r="B267" s="29" t="s">
        <v>633</v>
      </c>
      <c r="C267" s="27" t="s">
        <v>634</v>
      </c>
      <c r="D267" s="29" t="s">
        <v>629</v>
      </c>
      <c r="E267" s="43">
        <f>E7</f>
        <v>8.0459999999999993E-3</v>
      </c>
    </row>
    <row r="268" spans="2:6" ht="36">
      <c r="B268" s="29" t="s">
        <v>635</v>
      </c>
      <c r="C268" s="102" t="s">
        <v>636</v>
      </c>
      <c r="D268" s="28" t="s">
        <v>621</v>
      </c>
      <c r="E268" s="101">
        <f>E265-E270</f>
        <v>251.53415571337041</v>
      </c>
    </row>
    <row r="269" spans="2:6" ht="24">
      <c r="B269" s="29" t="s">
        <v>637</v>
      </c>
      <c r="C269" s="27" t="s">
        <v>638</v>
      </c>
      <c r="D269" s="29" t="s">
        <v>629</v>
      </c>
      <c r="E269" s="324">
        <f>'GS5106'!E$29</f>
        <v>0.93989999999999996</v>
      </c>
    </row>
    <row r="270" spans="2:6" ht="48.75">
      <c r="B270" s="31" t="s">
        <v>639</v>
      </c>
      <c r="C270" s="32" t="s">
        <v>652</v>
      </c>
      <c r="D270" s="32" t="s">
        <v>621</v>
      </c>
      <c r="E270" s="33">
        <f>E265*(1-E266)*(1-E267)*E269</f>
        <v>2031.4658442866296</v>
      </c>
      <c r="F270" s="4">
        <f>E270-E268</f>
        <v>1779.9316885732592</v>
      </c>
    </row>
    <row r="271" spans="2:6">
      <c r="B271" s="365" t="s">
        <v>641</v>
      </c>
      <c r="C271" s="365"/>
      <c r="D271" s="365"/>
      <c r="E271" s="365"/>
      <c r="F271" s="4"/>
    </row>
    <row r="272" spans="2:6">
      <c r="B272" s="26" t="s">
        <v>615</v>
      </c>
      <c r="C272" s="26" t="s">
        <v>616</v>
      </c>
      <c r="D272" s="26" t="s">
        <v>617</v>
      </c>
      <c r="E272" s="26" t="s">
        <v>618</v>
      </c>
    </row>
    <row r="273" spans="2:6" ht="24">
      <c r="B273" s="29" t="s">
        <v>642</v>
      </c>
      <c r="C273" s="27" t="s">
        <v>643</v>
      </c>
      <c r="D273" s="29" t="s">
        <v>621</v>
      </c>
      <c r="E273" s="30">
        <f>E265</f>
        <v>2283</v>
      </c>
    </row>
    <row r="274" spans="2:6" ht="48">
      <c r="B274" s="29" t="s">
        <v>644</v>
      </c>
      <c r="C274" s="27" t="s">
        <v>645</v>
      </c>
      <c r="D274" s="29" t="s">
        <v>629</v>
      </c>
      <c r="E274" s="44">
        <f>'GS6350'!E$5</f>
        <v>4.5600000000000002E-2</v>
      </c>
    </row>
    <row r="275" spans="2:6" ht="24">
      <c r="B275" s="29" t="s">
        <v>637</v>
      </c>
      <c r="C275" s="27" t="s">
        <v>638</v>
      </c>
      <c r="D275" s="29" t="s">
        <v>629</v>
      </c>
      <c r="E275" s="324">
        <f>'GS6350'!E$29</f>
        <v>0.93989999999999996</v>
      </c>
    </row>
    <row r="276" spans="2:6" ht="24">
      <c r="B276" s="29" t="s">
        <v>635</v>
      </c>
      <c r="C276" s="27" t="s">
        <v>646</v>
      </c>
      <c r="D276" s="29" t="s">
        <v>621</v>
      </c>
      <c r="E276" s="30">
        <f>E273-E277</f>
        <v>235.05640152000024</v>
      </c>
    </row>
    <row r="277" spans="2:6" ht="36.75">
      <c r="B277" s="37" t="s">
        <v>647</v>
      </c>
      <c r="C277" s="38" t="s">
        <v>648</v>
      </c>
      <c r="D277" s="37" t="s">
        <v>621</v>
      </c>
      <c r="E277" s="39">
        <f>E273*(1-E274)*E275</f>
        <v>2047.9435984799998</v>
      </c>
    </row>
    <row r="278" spans="2:6">
      <c r="B278" s="366" t="s">
        <v>649</v>
      </c>
      <c r="C278" s="366"/>
      <c r="D278" s="366"/>
      <c r="E278" s="366"/>
      <c r="F278" s="4"/>
    </row>
    <row r="279" spans="2:6">
      <c r="B279" s="26" t="s">
        <v>615</v>
      </c>
      <c r="C279" s="26" t="s">
        <v>616</v>
      </c>
      <c r="D279" s="26" t="s">
        <v>617</v>
      </c>
      <c r="E279" s="26" t="s">
        <v>618</v>
      </c>
    </row>
    <row r="280" spans="2:6">
      <c r="B280" s="40" t="s">
        <v>650</v>
      </c>
      <c r="C280" s="41" t="s">
        <v>651</v>
      </c>
      <c r="D280" s="40" t="s">
        <v>621</v>
      </c>
      <c r="E280" s="42">
        <f>Summary!C$16</f>
        <v>2688</v>
      </c>
    </row>
    <row r="282" spans="2:6">
      <c r="B282" t="s">
        <v>382</v>
      </c>
    </row>
    <row r="283" spans="2:6">
      <c r="B283" s="367" t="s">
        <v>613</v>
      </c>
      <c r="C283" s="367"/>
      <c r="D283" s="367"/>
      <c r="E283" s="367"/>
    </row>
    <row r="284" spans="2:6">
      <c r="B284" s="26" t="s">
        <v>615</v>
      </c>
      <c r="C284" s="26" t="s">
        <v>616</v>
      </c>
      <c r="D284" s="26" t="s">
        <v>617</v>
      </c>
      <c r="E284" s="26" t="s">
        <v>618</v>
      </c>
    </row>
    <row r="285" spans="2:6" ht="24">
      <c r="B285" s="29" t="s">
        <v>619</v>
      </c>
      <c r="C285" s="27" t="s">
        <v>620</v>
      </c>
      <c r="D285" s="28" t="s">
        <v>621</v>
      </c>
      <c r="E285" s="30">
        <f>'Project Technology Days '!I157</f>
        <v>2329</v>
      </c>
    </row>
    <row r="286" spans="2:6" ht="48">
      <c r="B286" s="29" t="s">
        <v>627</v>
      </c>
      <c r="C286" s="27" t="s">
        <v>628</v>
      </c>
      <c r="D286" s="29" t="s">
        <v>629</v>
      </c>
      <c r="E286" s="44">
        <f>'GS6351'!E$5</f>
        <v>4.5600000000000002E-2</v>
      </c>
    </row>
    <row r="287" spans="2:6" ht="37.5">
      <c r="B287" s="29" t="s">
        <v>633</v>
      </c>
      <c r="C287" s="27" t="s">
        <v>634</v>
      </c>
      <c r="D287" s="29" t="s">
        <v>629</v>
      </c>
      <c r="E287" s="43">
        <f>E7</f>
        <v>8.0459999999999993E-3</v>
      </c>
    </row>
    <row r="288" spans="2:6" ht="36">
      <c r="B288" s="29" t="s">
        <v>635</v>
      </c>
      <c r="C288" s="102" t="s">
        <v>636</v>
      </c>
      <c r="D288" s="28" t="s">
        <v>621</v>
      </c>
      <c r="E288" s="101">
        <f>E285-E290</f>
        <v>256.60229901727507</v>
      </c>
    </row>
    <row r="289" spans="2:6" ht="24">
      <c r="B289" s="29" t="s">
        <v>637</v>
      </c>
      <c r="C289" s="27" t="s">
        <v>638</v>
      </c>
      <c r="D289" s="29" t="s">
        <v>629</v>
      </c>
      <c r="E289" s="324">
        <f>'GS5106'!E$29</f>
        <v>0.93989999999999996</v>
      </c>
    </row>
    <row r="290" spans="2:6" ht="48.75">
      <c r="B290" s="31" t="s">
        <v>639</v>
      </c>
      <c r="C290" s="32" t="s">
        <v>652</v>
      </c>
      <c r="D290" s="32" t="s">
        <v>621</v>
      </c>
      <c r="E290" s="33">
        <f>E285*(1-E286)*(1-E287)*E289</f>
        <v>2072.3977009827249</v>
      </c>
      <c r="F290" s="4">
        <f>E290-E288</f>
        <v>1815.7954019654499</v>
      </c>
    </row>
    <row r="291" spans="2:6">
      <c r="B291" s="365" t="s">
        <v>641</v>
      </c>
      <c r="C291" s="365"/>
      <c r="D291" s="365"/>
      <c r="E291" s="365"/>
      <c r="F291" s="4"/>
    </row>
    <row r="292" spans="2:6">
      <c r="B292" s="26" t="s">
        <v>615</v>
      </c>
      <c r="C292" s="26" t="s">
        <v>616</v>
      </c>
      <c r="D292" s="26" t="s">
        <v>617</v>
      </c>
      <c r="E292" s="26" t="s">
        <v>618</v>
      </c>
    </row>
    <row r="293" spans="2:6" ht="24">
      <c r="B293" s="29" t="s">
        <v>642</v>
      </c>
      <c r="C293" s="27" t="s">
        <v>643</v>
      </c>
      <c r="D293" s="29" t="s">
        <v>621</v>
      </c>
      <c r="E293" s="30">
        <f>E285</f>
        <v>2329</v>
      </c>
    </row>
    <row r="294" spans="2:6" ht="48">
      <c r="B294" s="29" t="s">
        <v>644</v>
      </c>
      <c r="C294" s="27" t="s">
        <v>645</v>
      </c>
      <c r="D294" s="29" t="s">
        <v>629</v>
      </c>
      <c r="E294" s="44">
        <f>'GS6351'!E$5</f>
        <v>4.5600000000000002E-2</v>
      </c>
    </row>
    <row r="295" spans="2:6" ht="24">
      <c r="B295" s="29" t="s">
        <v>637</v>
      </c>
      <c r="C295" s="27" t="s">
        <v>638</v>
      </c>
      <c r="D295" s="29" t="s">
        <v>629</v>
      </c>
      <c r="E295" s="324">
        <f>'GS6351'!E$29</f>
        <v>0.93989999999999996</v>
      </c>
    </row>
    <row r="296" spans="2:6" ht="24">
      <c r="B296" s="29" t="s">
        <v>635</v>
      </c>
      <c r="C296" s="27" t="s">
        <v>646</v>
      </c>
      <c r="D296" s="29" t="s">
        <v>621</v>
      </c>
      <c r="E296" s="30">
        <f>E293-E297</f>
        <v>239.79253576000019</v>
      </c>
    </row>
    <row r="297" spans="2:6" ht="36.75">
      <c r="B297" s="37" t="s">
        <v>647</v>
      </c>
      <c r="C297" s="38" t="s">
        <v>648</v>
      </c>
      <c r="D297" s="37" t="s">
        <v>621</v>
      </c>
      <c r="E297" s="39">
        <f>E293*(1-E294)*E295</f>
        <v>2089.2074642399998</v>
      </c>
    </row>
    <row r="298" spans="2:6">
      <c r="B298" s="366" t="s">
        <v>649</v>
      </c>
      <c r="C298" s="366"/>
      <c r="D298" s="366"/>
      <c r="E298" s="366"/>
      <c r="F298" s="4"/>
    </row>
    <row r="299" spans="2:6">
      <c r="B299" s="26" t="s">
        <v>615</v>
      </c>
      <c r="C299" s="26" t="s">
        <v>616</v>
      </c>
      <c r="D299" s="26" t="s">
        <v>617</v>
      </c>
      <c r="E299" s="26" t="s">
        <v>618</v>
      </c>
    </row>
    <row r="300" spans="2:6">
      <c r="B300" s="40" t="s">
        <v>650</v>
      </c>
      <c r="C300" s="41" t="s">
        <v>651</v>
      </c>
      <c r="D300" s="40" t="s">
        <v>621</v>
      </c>
      <c r="E300" s="42">
        <f>Summary!C$17</f>
        <v>1702</v>
      </c>
    </row>
    <row r="302" spans="2:6">
      <c r="B302" t="s">
        <v>415</v>
      </c>
    </row>
    <row r="303" spans="2:6">
      <c r="B303" s="367" t="s">
        <v>613</v>
      </c>
      <c r="C303" s="367"/>
      <c r="D303" s="367"/>
      <c r="E303" s="367"/>
    </row>
    <row r="304" spans="2:6">
      <c r="B304" s="26" t="s">
        <v>615</v>
      </c>
      <c r="C304" s="26" t="s">
        <v>616</v>
      </c>
      <c r="D304" s="26" t="s">
        <v>617</v>
      </c>
      <c r="E304" s="26" t="s">
        <v>618</v>
      </c>
    </row>
    <row r="305" spans="2:6" ht="24">
      <c r="B305" s="29" t="s">
        <v>619</v>
      </c>
      <c r="C305" s="27" t="s">
        <v>620</v>
      </c>
      <c r="D305" s="28" t="s">
        <v>621</v>
      </c>
      <c r="E305" s="30">
        <f>'Project Technology Days '!I167</f>
        <v>2400</v>
      </c>
    </row>
    <row r="306" spans="2:6" ht="48">
      <c r="B306" s="29" t="s">
        <v>627</v>
      </c>
      <c r="C306" s="27" t="s">
        <v>628</v>
      </c>
      <c r="D306" s="29" t="s">
        <v>629</v>
      </c>
      <c r="E306" s="44">
        <f>'GS6351'!E$5</f>
        <v>4.5600000000000002E-2</v>
      </c>
    </row>
    <row r="307" spans="2:6" ht="37.5">
      <c r="B307" s="29" t="s">
        <v>633</v>
      </c>
      <c r="C307" s="27" t="s">
        <v>634</v>
      </c>
      <c r="D307" s="29" t="s">
        <v>629</v>
      </c>
      <c r="E307" s="43">
        <f>E27</f>
        <v>8.0459999999999993E-3</v>
      </c>
    </row>
    <row r="308" spans="2:6" ht="36">
      <c r="B308" s="29" t="s">
        <v>635</v>
      </c>
      <c r="C308" s="102" t="s">
        <v>636</v>
      </c>
      <c r="D308" s="28" t="s">
        <v>621</v>
      </c>
      <c r="E308" s="101">
        <f>E305-E310</f>
        <v>264.42486802982376</v>
      </c>
    </row>
    <row r="309" spans="2:6" ht="24">
      <c r="B309" s="29" t="s">
        <v>637</v>
      </c>
      <c r="C309" s="27" t="s">
        <v>638</v>
      </c>
      <c r="D309" s="29" t="s">
        <v>629</v>
      </c>
      <c r="E309" s="324">
        <f>'GS5106'!E$29</f>
        <v>0.93989999999999996</v>
      </c>
    </row>
    <row r="310" spans="2:6" ht="48.75">
      <c r="B310" s="31" t="s">
        <v>639</v>
      </c>
      <c r="C310" s="32" t="s">
        <v>652</v>
      </c>
      <c r="D310" s="32" t="s">
        <v>621</v>
      </c>
      <c r="E310" s="33">
        <f>E305*(1-E306)*(1-E307)*E309</f>
        <v>2135.5751319701762</v>
      </c>
      <c r="F310" s="4">
        <f>E310-E308</f>
        <v>1871.1502639403525</v>
      </c>
    </row>
    <row r="311" spans="2:6">
      <c r="B311" s="365" t="s">
        <v>641</v>
      </c>
      <c r="C311" s="365"/>
      <c r="D311" s="365"/>
      <c r="E311" s="365"/>
    </row>
    <row r="312" spans="2:6">
      <c r="B312" s="26" t="s">
        <v>615</v>
      </c>
      <c r="C312" s="26" t="s">
        <v>616</v>
      </c>
      <c r="D312" s="26" t="s">
        <v>617</v>
      </c>
      <c r="E312" s="26" t="s">
        <v>618</v>
      </c>
    </row>
    <row r="313" spans="2:6" ht="24">
      <c r="B313" s="29" t="s">
        <v>642</v>
      </c>
      <c r="C313" s="27" t="s">
        <v>643</v>
      </c>
      <c r="D313" s="29" t="s">
        <v>621</v>
      </c>
      <c r="E313" s="30">
        <f>E305</f>
        <v>2400</v>
      </c>
    </row>
    <row r="314" spans="2:6" ht="48">
      <c r="B314" s="29" t="s">
        <v>644</v>
      </c>
      <c r="C314" s="27" t="s">
        <v>645</v>
      </c>
      <c r="D314" s="29" t="s">
        <v>629</v>
      </c>
      <c r="E314" s="44">
        <f>'GS6351'!E$5</f>
        <v>4.5600000000000002E-2</v>
      </c>
    </row>
    <row r="315" spans="2:6" ht="24">
      <c r="B315" s="29" t="s">
        <v>637</v>
      </c>
      <c r="C315" s="27" t="s">
        <v>638</v>
      </c>
      <c r="D315" s="29" t="s">
        <v>629</v>
      </c>
      <c r="E315" s="324">
        <f>'GS6351'!E$29</f>
        <v>0.93989999999999996</v>
      </c>
    </row>
    <row r="316" spans="2:6" ht="24">
      <c r="B316" s="29" t="s">
        <v>635</v>
      </c>
      <c r="C316" s="27" t="s">
        <v>646</v>
      </c>
      <c r="D316" s="29" t="s">
        <v>621</v>
      </c>
      <c r="E316" s="30">
        <f>E313-E317</f>
        <v>247.10265600000002</v>
      </c>
    </row>
    <row r="317" spans="2:6" ht="36.75">
      <c r="B317" s="37" t="s">
        <v>647</v>
      </c>
      <c r="C317" s="38" t="s">
        <v>648</v>
      </c>
      <c r="D317" s="37" t="s">
        <v>621</v>
      </c>
      <c r="E317" s="39">
        <f>E313*(1-E314)*E315</f>
        <v>2152.897344</v>
      </c>
    </row>
    <row r="318" spans="2:6">
      <c r="B318" s="366" t="s">
        <v>649</v>
      </c>
      <c r="C318" s="366"/>
      <c r="D318" s="366"/>
      <c r="E318" s="366"/>
    </row>
    <row r="319" spans="2:6">
      <c r="B319" s="26" t="s">
        <v>615</v>
      </c>
      <c r="C319" s="26" t="s">
        <v>616</v>
      </c>
      <c r="D319" s="26" t="s">
        <v>617</v>
      </c>
      <c r="E319" s="26" t="s">
        <v>618</v>
      </c>
    </row>
    <row r="320" spans="2:6">
      <c r="B320" s="40" t="s">
        <v>650</v>
      </c>
      <c r="C320" s="41" t="s">
        <v>651</v>
      </c>
      <c r="D320" s="40" t="s">
        <v>621</v>
      </c>
      <c r="E320" s="42">
        <f>Summary!C18</f>
        <v>3606</v>
      </c>
    </row>
    <row r="322" spans="2:6">
      <c r="B322" t="s">
        <v>446</v>
      </c>
    </row>
    <row r="323" spans="2:6">
      <c r="B323" s="367" t="s">
        <v>613</v>
      </c>
      <c r="C323" s="367"/>
      <c r="D323" s="367"/>
      <c r="E323" s="367"/>
    </row>
    <row r="324" spans="2:6">
      <c r="B324" s="26" t="s">
        <v>615</v>
      </c>
      <c r="C324" s="26" t="s">
        <v>616</v>
      </c>
      <c r="D324" s="26" t="s">
        <v>617</v>
      </c>
      <c r="E324" s="26" t="s">
        <v>618</v>
      </c>
    </row>
    <row r="325" spans="2:6" ht="24">
      <c r="B325" s="29" t="s">
        <v>619</v>
      </c>
      <c r="C325" s="27" t="s">
        <v>620</v>
      </c>
      <c r="D325" s="28" t="s">
        <v>621</v>
      </c>
      <c r="E325" s="30">
        <f>'Project Technology Days '!I177</f>
        <v>2395</v>
      </c>
    </row>
    <row r="326" spans="2:6" ht="48">
      <c r="B326" s="29" t="s">
        <v>627</v>
      </c>
      <c r="C326" s="27" t="s">
        <v>628</v>
      </c>
      <c r="D326" s="29" t="s">
        <v>629</v>
      </c>
      <c r="E326" s="44">
        <f>'GS6351'!E$5</f>
        <v>4.5600000000000002E-2</v>
      </c>
    </row>
    <row r="327" spans="2:6" ht="37.5">
      <c r="B327" s="29" t="s">
        <v>633</v>
      </c>
      <c r="C327" s="27" t="s">
        <v>634</v>
      </c>
      <c r="D327" s="29" t="s">
        <v>629</v>
      </c>
      <c r="E327" s="43">
        <f>E47</f>
        <v>8.0459999999999993E-3</v>
      </c>
    </row>
    <row r="328" spans="2:6" ht="36">
      <c r="B328" s="29" t="s">
        <v>635</v>
      </c>
      <c r="C328" s="102" t="s">
        <v>636</v>
      </c>
      <c r="D328" s="28" t="s">
        <v>621</v>
      </c>
      <c r="E328" s="101">
        <f>E325-E330</f>
        <v>263.87398288809527</v>
      </c>
    </row>
    <row r="329" spans="2:6" ht="24">
      <c r="B329" s="29" t="s">
        <v>637</v>
      </c>
      <c r="C329" s="27" t="s">
        <v>638</v>
      </c>
      <c r="D329" s="29" t="s">
        <v>629</v>
      </c>
      <c r="E329" s="324">
        <f>'GS5106'!E$29</f>
        <v>0.93989999999999996</v>
      </c>
    </row>
    <row r="330" spans="2:6" ht="48.75">
      <c r="B330" s="31" t="s">
        <v>639</v>
      </c>
      <c r="C330" s="32" t="s">
        <v>652</v>
      </c>
      <c r="D330" s="32" t="s">
        <v>621</v>
      </c>
      <c r="E330" s="33">
        <f>E325*(1-E326)*(1-E327)*E329</f>
        <v>2131.1260171119047</v>
      </c>
      <c r="F330" s="4">
        <f>E330-E328</f>
        <v>1867.2520342238095</v>
      </c>
    </row>
    <row r="331" spans="2:6">
      <c r="B331" s="365" t="s">
        <v>641</v>
      </c>
      <c r="C331" s="365"/>
      <c r="D331" s="365"/>
      <c r="E331" s="365"/>
    </row>
    <row r="332" spans="2:6">
      <c r="B332" s="26" t="s">
        <v>615</v>
      </c>
      <c r="C332" s="26" t="s">
        <v>616</v>
      </c>
      <c r="D332" s="26" t="s">
        <v>617</v>
      </c>
      <c r="E332" s="26" t="s">
        <v>618</v>
      </c>
    </row>
    <row r="333" spans="2:6" ht="24">
      <c r="B333" s="29" t="s">
        <v>642</v>
      </c>
      <c r="C333" s="27" t="s">
        <v>643</v>
      </c>
      <c r="D333" s="29" t="s">
        <v>621</v>
      </c>
      <c r="E333" s="30">
        <f>E325</f>
        <v>2395</v>
      </c>
    </row>
    <row r="334" spans="2:6" ht="48">
      <c r="B334" s="29" t="s">
        <v>644</v>
      </c>
      <c r="C334" s="27" t="s">
        <v>645</v>
      </c>
      <c r="D334" s="29" t="s">
        <v>629</v>
      </c>
      <c r="E334" s="44">
        <f>'GS6351'!E$5</f>
        <v>4.5600000000000002E-2</v>
      </c>
    </row>
    <row r="335" spans="2:6" ht="24">
      <c r="B335" s="29" t="s">
        <v>637</v>
      </c>
      <c r="C335" s="27" t="s">
        <v>638</v>
      </c>
      <c r="D335" s="29" t="s">
        <v>629</v>
      </c>
      <c r="E335" s="324">
        <f>'GS6351'!E$29</f>
        <v>0.93989999999999996</v>
      </c>
    </row>
    <row r="336" spans="2:6" ht="24">
      <c r="B336" s="29" t="s">
        <v>635</v>
      </c>
      <c r="C336" s="27" t="s">
        <v>646</v>
      </c>
      <c r="D336" s="29" t="s">
        <v>621</v>
      </c>
      <c r="E336" s="30">
        <f>E333-E337</f>
        <v>246.58785880000005</v>
      </c>
    </row>
    <row r="337" spans="2:6" ht="36.75">
      <c r="B337" s="37" t="s">
        <v>647</v>
      </c>
      <c r="C337" s="38" t="s">
        <v>648</v>
      </c>
      <c r="D337" s="37" t="s">
        <v>621</v>
      </c>
      <c r="E337" s="39">
        <f>E333*(1-E334)*E335</f>
        <v>2148.4121412</v>
      </c>
    </row>
    <row r="338" spans="2:6">
      <c r="B338" s="366" t="s">
        <v>649</v>
      </c>
      <c r="C338" s="366"/>
      <c r="D338" s="366"/>
      <c r="E338" s="366"/>
    </row>
    <row r="339" spans="2:6">
      <c r="B339" s="26" t="s">
        <v>615</v>
      </c>
      <c r="C339" s="26" t="s">
        <v>616</v>
      </c>
      <c r="D339" s="26" t="s">
        <v>617</v>
      </c>
      <c r="E339" s="26" t="s">
        <v>618</v>
      </c>
    </row>
    <row r="340" spans="2:6">
      <c r="B340" s="40" t="s">
        <v>650</v>
      </c>
      <c r="C340" s="41" t="s">
        <v>651</v>
      </c>
      <c r="D340" s="40" t="s">
        <v>621</v>
      </c>
      <c r="E340" s="42">
        <f>Summary!C19</f>
        <v>3568</v>
      </c>
    </row>
    <row r="342" spans="2:6">
      <c r="B342" t="s">
        <v>477</v>
      </c>
    </row>
    <row r="343" spans="2:6">
      <c r="B343" s="367" t="s">
        <v>613</v>
      </c>
      <c r="C343" s="367"/>
      <c r="D343" s="367"/>
      <c r="E343" s="367"/>
    </row>
    <row r="344" spans="2:6">
      <c r="B344" s="26" t="s">
        <v>615</v>
      </c>
      <c r="C344" s="26" t="s">
        <v>616</v>
      </c>
      <c r="D344" s="26" t="s">
        <v>617</v>
      </c>
      <c r="E344" s="26" t="s">
        <v>618</v>
      </c>
    </row>
    <row r="345" spans="2:6" ht="24">
      <c r="B345" s="29" t="s">
        <v>619</v>
      </c>
      <c r="C345" s="27" t="s">
        <v>620</v>
      </c>
      <c r="D345" s="28" t="s">
        <v>621</v>
      </c>
      <c r="E345" s="30">
        <f>'Project Technology Days '!I189</f>
        <v>2303</v>
      </c>
    </row>
    <row r="346" spans="2:6" ht="48">
      <c r="B346" s="29" t="s">
        <v>627</v>
      </c>
      <c r="C346" s="27" t="s">
        <v>628</v>
      </c>
      <c r="D346" s="29" t="s">
        <v>629</v>
      </c>
      <c r="E346" s="44">
        <f>'GS6351'!E$5</f>
        <v>4.5600000000000002E-2</v>
      </c>
    </row>
    <row r="347" spans="2:6" ht="37.5">
      <c r="B347" s="29" t="s">
        <v>633</v>
      </c>
      <c r="C347" s="27" t="s">
        <v>634</v>
      </c>
      <c r="D347" s="29" t="s">
        <v>629</v>
      </c>
      <c r="E347" s="43">
        <f>E67</f>
        <v>8.0459999999999993E-3</v>
      </c>
    </row>
    <row r="348" spans="2:6" ht="36">
      <c r="B348" s="29" t="s">
        <v>635</v>
      </c>
      <c r="C348" s="102" t="s">
        <v>636</v>
      </c>
      <c r="D348" s="28" t="s">
        <v>621</v>
      </c>
      <c r="E348" s="101">
        <f>E345-E350</f>
        <v>253.73769628028504</v>
      </c>
    </row>
    <row r="349" spans="2:6" ht="24">
      <c r="B349" s="29" t="s">
        <v>637</v>
      </c>
      <c r="C349" s="27" t="s">
        <v>638</v>
      </c>
      <c r="D349" s="29" t="s">
        <v>629</v>
      </c>
      <c r="E349" s="324">
        <f>'GS5106'!E$29</f>
        <v>0.93989999999999996</v>
      </c>
    </row>
    <row r="350" spans="2:6" ht="48.75">
      <c r="B350" s="31" t="s">
        <v>639</v>
      </c>
      <c r="C350" s="32" t="s">
        <v>652</v>
      </c>
      <c r="D350" s="32" t="s">
        <v>621</v>
      </c>
      <c r="E350" s="33">
        <f>E345*(1-E346)*(1-E347)*E349</f>
        <v>2049.262303719715</v>
      </c>
      <c r="F350" s="4">
        <f>E350-E348</f>
        <v>1795.5246074394299</v>
      </c>
    </row>
    <row r="351" spans="2:6">
      <c r="B351" s="365" t="s">
        <v>641</v>
      </c>
      <c r="C351" s="365"/>
      <c r="D351" s="365"/>
      <c r="E351" s="365"/>
    </row>
    <row r="352" spans="2:6">
      <c r="B352" s="26" t="s">
        <v>615</v>
      </c>
      <c r="C352" s="26" t="s">
        <v>616</v>
      </c>
      <c r="D352" s="26" t="s">
        <v>617</v>
      </c>
      <c r="E352" s="26" t="s">
        <v>618</v>
      </c>
    </row>
    <row r="353" spans="2:5" ht="24">
      <c r="B353" s="29" t="s">
        <v>642</v>
      </c>
      <c r="C353" s="27" t="s">
        <v>643</v>
      </c>
      <c r="D353" s="29" t="s">
        <v>621</v>
      </c>
      <c r="E353" s="30">
        <f>E345</f>
        <v>2303</v>
      </c>
    </row>
    <row r="354" spans="2:5" ht="48">
      <c r="B354" s="29" t="s">
        <v>644</v>
      </c>
      <c r="C354" s="27" t="s">
        <v>645</v>
      </c>
      <c r="D354" s="29" t="s">
        <v>629</v>
      </c>
      <c r="E354" s="44">
        <f>'GS6351'!E$5</f>
        <v>4.5600000000000002E-2</v>
      </c>
    </row>
    <row r="355" spans="2:5" ht="24">
      <c r="B355" s="29" t="s">
        <v>637</v>
      </c>
      <c r="C355" s="27" t="s">
        <v>638</v>
      </c>
      <c r="D355" s="29" t="s">
        <v>629</v>
      </c>
      <c r="E355" s="324">
        <f>'GS6351'!E$29</f>
        <v>0.93989999999999996</v>
      </c>
    </row>
    <row r="356" spans="2:5" ht="24">
      <c r="B356" s="29" t="s">
        <v>635</v>
      </c>
      <c r="C356" s="27" t="s">
        <v>646</v>
      </c>
      <c r="D356" s="29" t="s">
        <v>621</v>
      </c>
      <c r="E356" s="30">
        <f>E353-E357</f>
        <v>237.11559032000014</v>
      </c>
    </row>
    <row r="357" spans="2:5" ht="36.75">
      <c r="B357" s="37" t="s">
        <v>647</v>
      </c>
      <c r="C357" s="38" t="s">
        <v>648</v>
      </c>
      <c r="D357" s="37" t="s">
        <v>621</v>
      </c>
      <c r="E357" s="39">
        <f>E353*(1-E354)*E355</f>
        <v>2065.8844096799999</v>
      </c>
    </row>
    <row r="358" spans="2:5">
      <c r="B358" s="366" t="s">
        <v>649</v>
      </c>
      <c r="C358" s="366"/>
      <c r="D358" s="366"/>
      <c r="E358" s="366"/>
    </row>
    <row r="359" spans="2:5">
      <c r="B359" s="26" t="s">
        <v>615</v>
      </c>
      <c r="C359" s="26" t="s">
        <v>616</v>
      </c>
      <c r="D359" s="26" t="s">
        <v>617</v>
      </c>
      <c r="E359" s="26" t="s">
        <v>618</v>
      </c>
    </row>
    <row r="360" spans="2:5">
      <c r="B360" s="40" t="s">
        <v>650</v>
      </c>
      <c r="C360" s="41" t="s">
        <v>651</v>
      </c>
      <c r="D360" s="40" t="s">
        <v>621</v>
      </c>
      <c r="E360" s="42">
        <f>Summary!C20</f>
        <v>3509</v>
      </c>
    </row>
    <row r="362" spans="2:5">
      <c r="B362" t="s">
        <v>516</v>
      </c>
    </row>
    <row r="363" spans="2:5">
      <c r="B363" s="367" t="s">
        <v>613</v>
      </c>
      <c r="C363" s="367"/>
      <c r="D363" s="367"/>
      <c r="E363" s="367"/>
    </row>
    <row r="364" spans="2:5">
      <c r="B364" s="26" t="s">
        <v>615</v>
      </c>
      <c r="C364" s="26" t="s">
        <v>616</v>
      </c>
      <c r="D364" s="26" t="s">
        <v>617</v>
      </c>
      <c r="E364" s="26" t="s">
        <v>618</v>
      </c>
    </row>
    <row r="365" spans="2:5" ht="24">
      <c r="B365" s="29" t="s">
        <v>619</v>
      </c>
      <c r="C365" s="27" t="s">
        <v>620</v>
      </c>
      <c r="D365" s="28" t="s">
        <v>621</v>
      </c>
      <c r="E365" s="30">
        <f>'Project Technology Days '!I199</f>
        <v>2311</v>
      </c>
    </row>
    <row r="366" spans="2:5" ht="48">
      <c r="B366" s="29" t="s">
        <v>627</v>
      </c>
      <c r="C366" s="27" t="s">
        <v>628</v>
      </c>
      <c r="D366" s="29" t="s">
        <v>629</v>
      </c>
      <c r="E366" s="44">
        <f>'GS6351'!E$5</f>
        <v>4.5600000000000002E-2</v>
      </c>
    </row>
    <row r="367" spans="2:5" ht="37.5">
      <c r="B367" s="29" t="s">
        <v>633</v>
      </c>
      <c r="C367" s="27" t="s">
        <v>634</v>
      </c>
      <c r="D367" s="29" t="s">
        <v>629</v>
      </c>
      <c r="E367" s="43">
        <f>E87</f>
        <v>8.0459999999999993E-3</v>
      </c>
    </row>
    <row r="368" spans="2:5" ht="36">
      <c r="B368" s="29" t="s">
        <v>635</v>
      </c>
      <c r="C368" s="102" t="s">
        <v>636</v>
      </c>
      <c r="D368" s="28" t="s">
        <v>621</v>
      </c>
      <c r="E368" s="101">
        <f>E365-E370</f>
        <v>254.6191125070518</v>
      </c>
    </row>
    <row r="369" spans="2:6" ht="24">
      <c r="B369" s="29" t="s">
        <v>637</v>
      </c>
      <c r="C369" s="27" t="s">
        <v>638</v>
      </c>
      <c r="D369" s="29" t="s">
        <v>629</v>
      </c>
      <c r="E369" s="324">
        <f>'GS5106'!E$29</f>
        <v>0.93989999999999996</v>
      </c>
    </row>
    <row r="370" spans="2:6" ht="48.75">
      <c r="B370" s="31" t="s">
        <v>639</v>
      </c>
      <c r="C370" s="32" t="s">
        <v>652</v>
      </c>
      <c r="D370" s="32" t="s">
        <v>621</v>
      </c>
      <c r="E370" s="33">
        <f>E365*(1-E366)*(1-E367)*E369</f>
        <v>2056.3808874929482</v>
      </c>
      <c r="F370" s="4">
        <f>E370-E368</f>
        <v>1801.7617749858964</v>
      </c>
    </row>
    <row r="371" spans="2:6">
      <c r="B371" s="365" t="s">
        <v>641</v>
      </c>
      <c r="C371" s="365"/>
      <c r="D371" s="365"/>
      <c r="E371" s="365"/>
    </row>
    <row r="372" spans="2:6">
      <c r="B372" s="26" t="s">
        <v>615</v>
      </c>
      <c r="C372" s="26" t="s">
        <v>616</v>
      </c>
      <c r="D372" s="26" t="s">
        <v>617</v>
      </c>
      <c r="E372" s="26" t="s">
        <v>618</v>
      </c>
    </row>
    <row r="373" spans="2:6" ht="24">
      <c r="B373" s="29" t="s">
        <v>642</v>
      </c>
      <c r="C373" s="27" t="s">
        <v>643</v>
      </c>
      <c r="D373" s="29" t="s">
        <v>621</v>
      </c>
      <c r="E373" s="30">
        <f>E365</f>
        <v>2311</v>
      </c>
    </row>
    <row r="374" spans="2:6" ht="48">
      <c r="B374" s="29" t="s">
        <v>644</v>
      </c>
      <c r="C374" s="27" t="s">
        <v>645</v>
      </c>
      <c r="D374" s="29" t="s">
        <v>629</v>
      </c>
      <c r="E374" s="44">
        <f>'GS6351'!E$5</f>
        <v>4.5600000000000002E-2</v>
      </c>
    </row>
    <row r="375" spans="2:6" ht="24">
      <c r="B375" s="29" t="s">
        <v>637</v>
      </c>
      <c r="C375" s="27" t="s">
        <v>638</v>
      </c>
      <c r="D375" s="29" t="s">
        <v>629</v>
      </c>
      <c r="E375" s="324">
        <f>'GS6351'!E$29</f>
        <v>0.93989999999999996</v>
      </c>
    </row>
    <row r="376" spans="2:6" ht="24">
      <c r="B376" s="29" t="s">
        <v>635</v>
      </c>
      <c r="C376" s="27" t="s">
        <v>646</v>
      </c>
      <c r="E376" s="30">
        <f>E373-E377</f>
        <v>237.93926584000019</v>
      </c>
    </row>
    <row r="377" spans="2:6" ht="36.75">
      <c r="B377" s="37" t="s">
        <v>647</v>
      </c>
      <c r="C377" s="38" t="s">
        <v>648</v>
      </c>
      <c r="D377" s="37" t="s">
        <v>621</v>
      </c>
      <c r="E377" s="39">
        <f>E373*(1-E374)*E375</f>
        <v>2073.0607341599998</v>
      </c>
    </row>
    <row r="378" spans="2:6">
      <c r="B378" s="366" t="s">
        <v>649</v>
      </c>
      <c r="C378" s="366"/>
      <c r="D378" s="366"/>
      <c r="E378" s="366"/>
    </row>
    <row r="379" spans="2:6">
      <c r="B379" s="26" t="s">
        <v>615</v>
      </c>
      <c r="C379" s="26" t="s">
        <v>616</v>
      </c>
      <c r="D379" s="26" t="s">
        <v>617</v>
      </c>
      <c r="E379" s="26" t="s">
        <v>618</v>
      </c>
    </row>
    <row r="380" spans="2:6">
      <c r="B380" s="40" t="s">
        <v>650</v>
      </c>
      <c r="C380" s="41" t="s">
        <v>651</v>
      </c>
      <c r="D380" s="40" t="s">
        <v>621</v>
      </c>
      <c r="E380" s="42">
        <f>Summary!C21</f>
        <v>3209</v>
      </c>
    </row>
    <row r="382" spans="2:6">
      <c r="B382" t="s">
        <v>548</v>
      </c>
    </row>
    <row r="383" spans="2:6">
      <c r="B383" s="367" t="s">
        <v>613</v>
      </c>
      <c r="C383" s="367"/>
      <c r="D383" s="367"/>
      <c r="E383" s="367"/>
    </row>
    <row r="384" spans="2:6">
      <c r="B384" s="26" t="s">
        <v>615</v>
      </c>
      <c r="C384" s="26" t="s">
        <v>616</v>
      </c>
      <c r="D384" s="26" t="s">
        <v>617</v>
      </c>
      <c r="E384" s="26" t="s">
        <v>618</v>
      </c>
    </row>
    <row r="385" spans="2:6" ht="24">
      <c r="B385" s="29" t="s">
        <v>619</v>
      </c>
      <c r="C385" s="27" t="s">
        <v>620</v>
      </c>
      <c r="D385" s="28" t="s">
        <v>621</v>
      </c>
      <c r="E385" s="30">
        <f>'Project Technology Days '!I210</f>
        <v>2100</v>
      </c>
    </row>
    <row r="386" spans="2:6" ht="48">
      <c r="B386" s="29" t="s">
        <v>627</v>
      </c>
      <c r="C386" s="27" t="s">
        <v>628</v>
      </c>
      <c r="D386" s="29" t="s">
        <v>629</v>
      </c>
      <c r="E386" s="44">
        <f>'GS6351'!E$5</f>
        <v>4.5600000000000002E-2</v>
      </c>
    </row>
    <row r="387" spans="2:6" ht="37.5">
      <c r="B387" s="29" t="s">
        <v>633</v>
      </c>
      <c r="C387" s="27" t="s">
        <v>634</v>
      </c>
      <c r="D387" s="29" t="s">
        <v>629</v>
      </c>
      <c r="E387" s="43">
        <f>E107</f>
        <v>8.0459999999999993E-3</v>
      </c>
    </row>
    <row r="388" spans="2:6" ht="36">
      <c r="B388" s="29" t="s">
        <v>635</v>
      </c>
      <c r="C388" s="102" t="s">
        <v>636</v>
      </c>
      <c r="D388" s="28" t="s">
        <v>621</v>
      </c>
      <c r="E388" s="101">
        <f>E385-E390</f>
        <v>231.37175952609618</v>
      </c>
    </row>
    <row r="389" spans="2:6" ht="24">
      <c r="B389" s="29" t="s">
        <v>637</v>
      </c>
      <c r="C389" s="27" t="s">
        <v>638</v>
      </c>
      <c r="D389" s="29" t="s">
        <v>629</v>
      </c>
      <c r="E389" s="324">
        <f>'GS5106'!E$29</f>
        <v>0.93989999999999996</v>
      </c>
    </row>
    <row r="390" spans="2:6" ht="48.75">
      <c r="B390" s="31" t="s">
        <v>639</v>
      </c>
      <c r="C390" s="32" t="s">
        <v>652</v>
      </c>
      <c r="D390" s="32" t="s">
        <v>621</v>
      </c>
      <c r="E390" s="33">
        <f>E385*(1-E386)*(1-E387)*E389</f>
        <v>1868.6282404739038</v>
      </c>
      <c r="F390" s="4">
        <f>E390-E388</f>
        <v>1637.2564809478076</v>
      </c>
    </row>
    <row r="391" spans="2:6">
      <c r="B391" s="365" t="s">
        <v>641</v>
      </c>
      <c r="C391" s="365"/>
      <c r="D391" s="365"/>
      <c r="E391" s="365"/>
    </row>
    <row r="392" spans="2:6">
      <c r="B392" s="26" t="s">
        <v>615</v>
      </c>
      <c r="C392" s="26" t="s">
        <v>616</v>
      </c>
      <c r="D392" s="26" t="s">
        <v>617</v>
      </c>
      <c r="E392" s="26" t="s">
        <v>618</v>
      </c>
    </row>
    <row r="393" spans="2:6" ht="24">
      <c r="B393" s="29" t="s">
        <v>642</v>
      </c>
      <c r="C393" s="27" t="s">
        <v>643</v>
      </c>
      <c r="D393" s="29" t="s">
        <v>621</v>
      </c>
      <c r="E393" s="30">
        <f>E385</f>
        <v>2100</v>
      </c>
    </row>
    <row r="394" spans="2:6" ht="48">
      <c r="B394" s="29" t="s">
        <v>644</v>
      </c>
      <c r="C394" s="27" t="s">
        <v>645</v>
      </c>
      <c r="D394" s="29" t="s">
        <v>629</v>
      </c>
      <c r="E394" s="44">
        <f>'GS6351'!E$5</f>
        <v>4.5600000000000002E-2</v>
      </c>
    </row>
    <row r="395" spans="2:6" ht="24">
      <c r="B395" s="29" t="s">
        <v>637</v>
      </c>
      <c r="C395" s="27" t="s">
        <v>638</v>
      </c>
      <c r="D395" s="29" t="s">
        <v>629</v>
      </c>
      <c r="E395" s="324">
        <f>'GS6351'!E$29</f>
        <v>0.93989999999999996</v>
      </c>
    </row>
    <row r="396" spans="2:6" ht="24">
      <c r="B396" s="29" t="s">
        <v>635</v>
      </c>
      <c r="C396" s="27" t="s">
        <v>646</v>
      </c>
      <c r="D396" s="29" t="s">
        <v>621</v>
      </c>
      <c r="E396" s="30">
        <f>E393-E397</f>
        <v>216.21482400000014</v>
      </c>
    </row>
    <row r="397" spans="2:6" ht="36.75">
      <c r="B397" s="37" t="s">
        <v>647</v>
      </c>
      <c r="C397" s="38" t="s">
        <v>648</v>
      </c>
      <c r="D397" s="37" t="s">
        <v>621</v>
      </c>
      <c r="E397" s="39">
        <f>E393*(1-E394)*E395</f>
        <v>1883.7851759999999</v>
      </c>
    </row>
    <row r="398" spans="2:6">
      <c r="B398" s="366" t="s">
        <v>649</v>
      </c>
      <c r="C398" s="366"/>
      <c r="D398" s="366"/>
      <c r="E398" s="366"/>
    </row>
    <row r="399" spans="2:6">
      <c r="B399" s="26" t="s">
        <v>615</v>
      </c>
      <c r="C399" s="26" t="s">
        <v>616</v>
      </c>
      <c r="D399" s="26" t="s">
        <v>617</v>
      </c>
      <c r="E399" s="26" t="s">
        <v>618</v>
      </c>
    </row>
    <row r="400" spans="2:6">
      <c r="B400" s="40" t="s">
        <v>650</v>
      </c>
      <c r="C400" s="41" t="s">
        <v>651</v>
      </c>
      <c r="D400" s="40" t="s">
        <v>621</v>
      </c>
      <c r="E400" s="42">
        <f>Summary!C22</f>
        <v>2853</v>
      </c>
    </row>
  </sheetData>
  <mergeCells count="61">
    <mergeCell ref="B298:E298"/>
    <mergeCell ref="B291:E291"/>
    <mergeCell ref="B278:E278"/>
    <mergeCell ref="B283:E283"/>
    <mergeCell ref="B238:E238"/>
    <mergeCell ref="B243:E243"/>
    <mergeCell ref="B251:E251"/>
    <mergeCell ref="B258:E258"/>
    <mergeCell ref="B263:E263"/>
    <mergeCell ref="B271:E271"/>
    <mergeCell ref="B231:E231"/>
    <mergeCell ref="B158:E158"/>
    <mergeCell ref="B163:E163"/>
    <mergeCell ref="B171:E171"/>
    <mergeCell ref="B178:E178"/>
    <mergeCell ref="B183:E183"/>
    <mergeCell ref="B191:E191"/>
    <mergeCell ref="B198:E198"/>
    <mergeCell ref="B203:E203"/>
    <mergeCell ref="B211:E211"/>
    <mergeCell ref="B218:E218"/>
    <mergeCell ref="B223:E223"/>
    <mergeCell ref="B151:E151"/>
    <mergeCell ref="B83:E83"/>
    <mergeCell ref="B91:E91"/>
    <mergeCell ref="B98:E98"/>
    <mergeCell ref="B103:E103"/>
    <mergeCell ref="B111:E111"/>
    <mergeCell ref="B118:E118"/>
    <mergeCell ref="B123:E123"/>
    <mergeCell ref="B131:E131"/>
    <mergeCell ref="B138:E138"/>
    <mergeCell ref="B143:E143"/>
    <mergeCell ref="B51:E51"/>
    <mergeCell ref="B58:E58"/>
    <mergeCell ref="B63:E63"/>
    <mergeCell ref="B71:E71"/>
    <mergeCell ref="B78:E78"/>
    <mergeCell ref="B23:E23"/>
    <mergeCell ref="B31:E31"/>
    <mergeCell ref="B38:E38"/>
    <mergeCell ref="B43:E43"/>
    <mergeCell ref="H3:K3"/>
    <mergeCell ref="B3:E3"/>
    <mergeCell ref="B11:E11"/>
    <mergeCell ref="B18:E18"/>
    <mergeCell ref="B303:E303"/>
    <mergeCell ref="B311:E311"/>
    <mergeCell ref="B318:E318"/>
    <mergeCell ref="B323:E323"/>
    <mergeCell ref="B331:E331"/>
    <mergeCell ref="B338:E338"/>
    <mergeCell ref="B343:E343"/>
    <mergeCell ref="B351:E351"/>
    <mergeCell ref="B358:E358"/>
    <mergeCell ref="B363:E363"/>
    <mergeCell ref="B371:E371"/>
    <mergeCell ref="B378:E378"/>
    <mergeCell ref="B383:E383"/>
    <mergeCell ref="B391:E391"/>
    <mergeCell ref="B398:E39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D5233-31B0-4D42-BA73-BA34E82AA381}">
  <dimension ref="A1:E171"/>
  <sheetViews>
    <sheetView workbookViewId="0">
      <selection activeCell="H148" sqref="H148"/>
    </sheetView>
  </sheetViews>
  <sheetFormatPr defaultRowHeight="15"/>
  <cols>
    <col min="1" max="1" width="8.85546875" bestFit="1" customWidth="1"/>
    <col min="2" max="2" width="13.140625" customWidth="1"/>
    <col min="3" max="3" width="18.140625" customWidth="1"/>
    <col min="4" max="4" width="23" bestFit="1" customWidth="1"/>
    <col min="5" max="5" width="13.85546875" style="13" bestFit="1" customWidth="1"/>
  </cols>
  <sheetData>
    <row r="1" spans="1:5" ht="15.75" thickBot="1">
      <c r="B1" s="333" t="s">
        <v>583</v>
      </c>
      <c r="C1" s="334"/>
      <c r="D1" s="334"/>
    </row>
    <row r="2" spans="1:5">
      <c r="B2" s="340" t="s">
        <v>28</v>
      </c>
      <c r="C2" s="342" t="s">
        <v>584</v>
      </c>
      <c r="D2" s="344" t="s">
        <v>29</v>
      </c>
      <c r="E2" s="369" t="s">
        <v>751</v>
      </c>
    </row>
    <row r="3" spans="1:5" ht="15.75" thickBot="1">
      <c r="A3" s="113"/>
      <c r="B3" s="341"/>
      <c r="C3" s="343"/>
      <c r="D3" s="345"/>
      <c r="E3" s="370"/>
    </row>
    <row r="4" spans="1:5">
      <c r="A4" s="330" t="s">
        <v>7</v>
      </c>
      <c r="B4" s="117" t="s">
        <v>36</v>
      </c>
      <c r="C4" s="119" t="s">
        <v>37</v>
      </c>
      <c r="D4" s="165">
        <v>42720</v>
      </c>
      <c r="E4" s="303">
        <v>323</v>
      </c>
    </row>
    <row r="5" spans="1:5">
      <c r="A5" s="331"/>
      <c r="B5" s="15" t="s">
        <v>39</v>
      </c>
      <c r="C5" s="3" t="s">
        <v>40</v>
      </c>
      <c r="D5" s="166">
        <v>42720</v>
      </c>
      <c r="E5" s="304">
        <v>236</v>
      </c>
    </row>
    <row r="6" spans="1:5">
      <c r="A6" s="331"/>
      <c r="B6" s="15" t="s">
        <v>41</v>
      </c>
      <c r="C6" s="3" t="s">
        <v>42</v>
      </c>
      <c r="D6" s="166">
        <v>42720</v>
      </c>
      <c r="E6" s="304">
        <v>337</v>
      </c>
    </row>
    <row r="7" spans="1:5">
      <c r="A7" s="331"/>
      <c r="B7" s="15" t="s">
        <v>43</v>
      </c>
      <c r="C7" s="3" t="s">
        <v>44</v>
      </c>
      <c r="D7" s="166">
        <v>42719</v>
      </c>
      <c r="E7" s="304">
        <v>211</v>
      </c>
    </row>
    <row r="8" spans="1:5">
      <c r="A8" s="331"/>
      <c r="B8" s="15" t="s">
        <v>45</v>
      </c>
      <c r="C8" s="3" t="s">
        <v>46</v>
      </c>
      <c r="D8" s="166">
        <v>42719</v>
      </c>
      <c r="E8" s="304">
        <v>251</v>
      </c>
    </row>
    <row r="9" spans="1:5">
      <c r="A9" s="331"/>
      <c r="B9" s="15" t="s">
        <v>47</v>
      </c>
      <c r="C9" s="3" t="s">
        <v>48</v>
      </c>
      <c r="D9" s="166">
        <v>42719</v>
      </c>
      <c r="E9" s="304">
        <v>340</v>
      </c>
    </row>
    <row r="10" spans="1:5">
      <c r="A10" s="331"/>
      <c r="B10" s="15" t="s">
        <v>49</v>
      </c>
      <c r="C10" s="3" t="s">
        <v>50</v>
      </c>
      <c r="D10" s="166">
        <v>42716</v>
      </c>
      <c r="E10" s="304">
        <v>491</v>
      </c>
    </row>
    <row r="11" spans="1:5">
      <c r="A11" s="331"/>
      <c r="B11" s="15" t="s">
        <v>51</v>
      </c>
      <c r="C11" s="3" t="s">
        <v>52</v>
      </c>
      <c r="D11" s="166">
        <v>42716</v>
      </c>
      <c r="E11" s="304">
        <v>277</v>
      </c>
    </row>
    <row r="12" spans="1:5">
      <c r="A12" s="331"/>
      <c r="B12" s="15" t="s">
        <v>53</v>
      </c>
      <c r="C12" s="3" t="s">
        <v>54</v>
      </c>
      <c r="D12" s="166">
        <v>42713</v>
      </c>
      <c r="E12" s="304">
        <v>443</v>
      </c>
    </row>
    <row r="13" spans="1:5" ht="15.75" thickBot="1">
      <c r="A13" s="332"/>
      <c r="B13" s="118" t="s">
        <v>55</v>
      </c>
      <c r="C13" s="120" t="s">
        <v>56</v>
      </c>
      <c r="D13" s="167">
        <v>42717</v>
      </c>
      <c r="E13" s="305">
        <v>478</v>
      </c>
    </row>
    <row r="14" spans="1:5">
      <c r="A14" s="330" t="s">
        <v>8</v>
      </c>
      <c r="B14" s="117" t="s">
        <v>58</v>
      </c>
      <c r="C14" s="3" t="s">
        <v>59</v>
      </c>
      <c r="D14" s="168">
        <v>42713</v>
      </c>
      <c r="E14" s="306">
        <v>207</v>
      </c>
    </row>
    <row r="15" spans="1:5">
      <c r="A15" s="331"/>
      <c r="B15" s="16" t="s">
        <v>60</v>
      </c>
      <c r="C15" s="3" t="s">
        <v>61</v>
      </c>
      <c r="D15" s="168">
        <v>42712</v>
      </c>
      <c r="E15" s="306">
        <v>309</v>
      </c>
    </row>
    <row r="16" spans="1:5">
      <c r="A16" s="331"/>
      <c r="B16" s="16" t="s">
        <v>62</v>
      </c>
      <c r="C16" s="3" t="s">
        <v>63</v>
      </c>
      <c r="D16" s="168">
        <v>42713</v>
      </c>
      <c r="E16" s="306">
        <v>561</v>
      </c>
    </row>
    <row r="17" spans="1:5">
      <c r="A17" s="331"/>
      <c r="B17" s="16" t="s">
        <v>64</v>
      </c>
      <c r="C17" s="3" t="s">
        <v>65</v>
      </c>
      <c r="D17" s="168">
        <v>42717</v>
      </c>
      <c r="E17" s="306">
        <v>283</v>
      </c>
    </row>
    <row r="18" spans="1:5">
      <c r="A18" s="331"/>
      <c r="B18" s="16" t="s">
        <v>66</v>
      </c>
      <c r="C18" s="3" t="s">
        <v>67</v>
      </c>
      <c r="D18" s="168">
        <v>42718</v>
      </c>
      <c r="E18" s="306">
        <v>644</v>
      </c>
    </row>
    <row r="19" spans="1:5">
      <c r="A19" s="331"/>
      <c r="B19" s="15" t="s">
        <v>68</v>
      </c>
      <c r="C19" s="3" t="s">
        <v>69</v>
      </c>
      <c r="D19" s="168">
        <v>42718</v>
      </c>
      <c r="E19" s="306">
        <v>383</v>
      </c>
    </row>
    <row r="20" spans="1:5">
      <c r="A20" s="331"/>
      <c r="B20" s="15" t="s">
        <v>70</v>
      </c>
      <c r="C20" s="3" t="s">
        <v>71</v>
      </c>
      <c r="D20" s="168">
        <v>42714</v>
      </c>
      <c r="E20" s="306">
        <v>211</v>
      </c>
    </row>
    <row r="21" spans="1:5">
      <c r="A21" s="331"/>
      <c r="B21" s="15" t="s">
        <v>72</v>
      </c>
      <c r="C21" s="3" t="s">
        <v>73</v>
      </c>
      <c r="D21" s="168">
        <v>42714</v>
      </c>
      <c r="E21" s="306">
        <v>295</v>
      </c>
    </row>
    <row r="22" spans="1:5">
      <c r="A22" s="331"/>
      <c r="B22" s="15" t="s">
        <v>74</v>
      </c>
      <c r="C22" s="3" t="s">
        <v>75</v>
      </c>
      <c r="D22" s="168">
        <v>42714</v>
      </c>
      <c r="E22" s="306">
        <v>443</v>
      </c>
    </row>
    <row r="23" spans="1:5" ht="15.75" thickBot="1">
      <c r="A23" s="332"/>
      <c r="B23" s="118" t="s">
        <v>76</v>
      </c>
      <c r="C23" s="120" t="s">
        <v>77</v>
      </c>
      <c r="D23" s="169">
        <v>42714</v>
      </c>
      <c r="E23" s="307">
        <v>430</v>
      </c>
    </row>
    <row r="24" spans="1:5">
      <c r="A24" s="330" t="s">
        <v>9</v>
      </c>
      <c r="B24" s="117" t="s">
        <v>79</v>
      </c>
      <c r="C24" s="3" t="s">
        <v>80</v>
      </c>
      <c r="D24" s="170">
        <v>42654</v>
      </c>
      <c r="E24" s="308">
        <v>101</v>
      </c>
    </row>
    <row r="25" spans="1:5">
      <c r="A25" s="331"/>
      <c r="B25" s="15" t="s">
        <v>81</v>
      </c>
      <c r="C25" s="3" t="s">
        <v>82</v>
      </c>
      <c r="D25" s="168">
        <v>42655</v>
      </c>
      <c r="E25" s="306">
        <v>366</v>
      </c>
    </row>
    <row r="26" spans="1:5">
      <c r="A26" s="331"/>
      <c r="B26" s="15" t="s">
        <v>83</v>
      </c>
      <c r="C26" s="3" t="s">
        <v>84</v>
      </c>
      <c r="D26" s="168">
        <v>42654</v>
      </c>
      <c r="E26" s="306">
        <v>614</v>
      </c>
    </row>
    <row r="27" spans="1:5">
      <c r="A27" s="331"/>
      <c r="B27" s="15" t="s">
        <v>85</v>
      </c>
      <c r="C27" s="3" t="s">
        <v>86</v>
      </c>
      <c r="D27" s="168">
        <v>42662</v>
      </c>
      <c r="E27" s="306">
        <v>317</v>
      </c>
    </row>
    <row r="28" spans="1:5">
      <c r="A28" s="331"/>
      <c r="B28" s="15" t="s">
        <v>87</v>
      </c>
      <c r="C28" s="3" t="s">
        <v>88</v>
      </c>
      <c r="D28" s="168">
        <v>42662</v>
      </c>
      <c r="E28" s="306">
        <v>354</v>
      </c>
    </row>
    <row r="29" spans="1:5">
      <c r="A29" s="331"/>
      <c r="B29" s="15" t="s">
        <v>89</v>
      </c>
      <c r="C29" s="3" t="s">
        <v>90</v>
      </c>
      <c r="D29" s="168">
        <v>42670</v>
      </c>
      <c r="E29" s="306">
        <v>309</v>
      </c>
    </row>
    <row r="30" spans="1:5">
      <c r="A30" s="331"/>
      <c r="B30" s="15" t="s">
        <v>91</v>
      </c>
      <c r="C30" s="3" t="s">
        <v>92</v>
      </c>
      <c r="D30" s="168">
        <v>42664</v>
      </c>
      <c r="E30" s="306">
        <v>299</v>
      </c>
    </row>
    <row r="31" spans="1:5">
      <c r="A31" s="331"/>
      <c r="B31" s="15" t="s">
        <v>93</v>
      </c>
      <c r="C31" s="3" t="s">
        <v>94</v>
      </c>
      <c r="D31" s="168">
        <v>42661</v>
      </c>
      <c r="E31" s="306">
        <v>381</v>
      </c>
    </row>
    <row r="32" spans="1:5" ht="15.75" thickBot="1">
      <c r="A32" s="332"/>
      <c r="B32" s="121" t="s">
        <v>95</v>
      </c>
      <c r="C32" s="202" t="s">
        <v>96</v>
      </c>
      <c r="D32" s="171">
        <v>42660</v>
      </c>
      <c r="E32" s="309">
        <v>509</v>
      </c>
    </row>
    <row r="33" spans="1:5">
      <c r="A33" s="330" t="s">
        <v>10</v>
      </c>
      <c r="B33" s="117" t="s">
        <v>98</v>
      </c>
      <c r="C33" s="119" t="s">
        <v>99</v>
      </c>
      <c r="D33" s="172">
        <v>42662</v>
      </c>
      <c r="E33" s="310">
        <v>186</v>
      </c>
    </row>
    <row r="34" spans="1:5">
      <c r="A34" s="331"/>
      <c r="B34" s="15" t="s">
        <v>100</v>
      </c>
      <c r="C34" s="3" t="s">
        <v>101</v>
      </c>
      <c r="D34" s="168">
        <v>42662</v>
      </c>
      <c r="E34" s="306">
        <v>649</v>
      </c>
    </row>
    <row r="35" spans="1:5">
      <c r="A35" s="331"/>
      <c r="B35" s="15" t="s">
        <v>102</v>
      </c>
      <c r="C35" s="3" t="s">
        <v>103</v>
      </c>
      <c r="D35" s="168">
        <v>42688</v>
      </c>
      <c r="E35" s="306">
        <v>199</v>
      </c>
    </row>
    <row r="36" spans="1:5">
      <c r="A36" s="331"/>
      <c r="B36" s="15" t="s">
        <v>104</v>
      </c>
      <c r="C36" s="3" t="s">
        <v>105</v>
      </c>
      <c r="D36" s="168">
        <v>42657</v>
      </c>
      <c r="E36" s="306">
        <v>323</v>
      </c>
    </row>
    <row r="37" spans="1:5">
      <c r="A37" s="331"/>
      <c r="B37" s="15" t="s">
        <v>106</v>
      </c>
      <c r="C37" s="3" t="s">
        <v>107</v>
      </c>
      <c r="D37" s="170">
        <v>42658</v>
      </c>
      <c r="E37" s="308">
        <v>304</v>
      </c>
    </row>
    <row r="38" spans="1:5">
      <c r="A38" s="331"/>
      <c r="B38" s="15" t="s">
        <v>108</v>
      </c>
      <c r="C38" s="3" t="s">
        <v>109</v>
      </c>
      <c r="D38" s="170">
        <v>42656</v>
      </c>
      <c r="E38" s="308">
        <v>320</v>
      </c>
    </row>
    <row r="39" spans="1:5">
      <c r="A39" s="331"/>
      <c r="B39" s="15" t="s">
        <v>110</v>
      </c>
      <c r="C39" s="3" t="s">
        <v>111</v>
      </c>
      <c r="D39" s="170">
        <v>42656</v>
      </c>
      <c r="E39" s="308">
        <v>433</v>
      </c>
    </row>
    <row r="40" spans="1:5">
      <c r="A40" s="331"/>
      <c r="B40" s="15" t="s">
        <v>112</v>
      </c>
      <c r="C40" s="3" t="s">
        <v>113</v>
      </c>
      <c r="D40" s="168">
        <v>42658</v>
      </c>
      <c r="E40" s="306">
        <v>597</v>
      </c>
    </row>
    <row r="41" spans="1:5" ht="15.75" thickBot="1">
      <c r="A41" s="332"/>
      <c r="B41" s="121" t="s">
        <v>114</v>
      </c>
      <c r="C41" s="202" t="s">
        <v>115</v>
      </c>
      <c r="D41" s="171">
        <v>42661</v>
      </c>
      <c r="E41" s="309">
        <v>394</v>
      </c>
    </row>
    <row r="42" spans="1:5">
      <c r="A42" s="362" t="s">
        <v>11</v>
      </c>
      <c r="B42" s="117" t="s">
        <v>117</v>
      </c>
      <c r="C42" s="119" t="s">
        <v>118</v>
      </c>
      <c r="D42" s="172">
        <v>42801</v>
      </c>
      <c r="E42" s="310">
        <v>931</v>
      </c>
    </row>
    <row r="43" spans="1:5">
      <c r="A43" s="363"/>
      <c r="B43" s="16" t="s">
        <v>119</v>
      </c>
      <c r="C43" s="3" t="s">
        <v>120</v>
      </c>
      <c r="D43" s="168">
        <v>42794</v>
      </c>
      <c r="E43" s="306">
        <v>769</v>
      </c>
    </row>
    <row r="44" spans="1:5">
      <c r="A44" s="363"/>
      <c r="B44" s="16" t="s">
        <v>121</v>
      </c>
      <c r="C44" s="3" t="s">
        <v>122</v>
      </c>
      <c r="D44" s="168">
        <v>42803</v>
      </c>
      <c r="E44" s="306">
        <v>929</v>
      </c>
    </row>
    <row r="45" spans="1:5">
      <c r="A45" s="363"/>
      <c r="B45" s="16" t="s">
        <v>123</v>
      </c>
      <c r="C45" s="3" t="s">
        <v>124</v>
      </c>
      <c r="D45" s="168">
        <v>42800</v>
      </c>
      <c r="E45" s="306">
        <v>419</v>
      </c>
    </row>
    <row r="46" spans="1:5">
      <c r="A46" s="363"/>
      <c r="B46" s="16" t="s">
        <v>127</v>
      </c>
      <c r="C46" s="3" t="s">
        <v>128</v>
      </c>
      <c r="D46" s="168">
        <v>42795</v>
      </c>
      <c r="E46" s="306">
        <v>478</v>
      </c>
    </row>
    <row r="47" spans="1:5" ht="15.75" thickBot="1">
      <c r="A47" s="364"/>
      <c r="B47" s="118" t="s">
        <v>131</v>
      </c>
      <c r="C47" s="120" t="s">
        <v>132</v>
      </c>
      <c r="D47" s="169">
        <v>42801</v>
      </c>
      <c r="E47" s="307">
        <v>416</v>
      </c>
    </row>
    <row r="48" spans="1:5">
      <c r="A48" s="330" t="s">
        <v>12</v>
      </c>
      <c r="B48" s="117" t="s">
        <v>136</v>
      </c>
      <c r="C48" s="119" t="s">
        <v>137</v>
      </c>
      <c r="D48" s="172">
        <v>42801</v>
      </c>
      <c r="E48" s="310">
        <v>649</v>
      </c>
    </row>
    <row r="49" spans="1:5">
      <c r="A49" s="331"/>
      <c r="B49" s="16" t="s">
        <v>140</v>
      </c>
      <c r="C49" s="3" t="s">
        <v>141</v>
      </c>
      <c r="D49" s="168">
        <v>42795</v>
      </c>
      <c r="E49" s="306">
        <v>1179</v>
      </c>
    </row>
    <row r="50" spans="1:5">
      <c r="A50" s="331"/>
      <c r="B50" s="16" t="s">
        <v>144</v>
      </c>
      <c r="C50" s="3" t="s">
        <v>145</v>
      </c>
      <c r="D50" s="168">
        <v>42795</v>
      </c>
      <c r="E50" s="306">
        <v>455</v>
      </c>
    </row>
    <row r="51" spans="1:5">
      <c r="A51" s="331"/>
      <c r="B51" s="16" t="s">
        <v>148</v>
      </c>
      <c r="C51" s="3" t="s">
        <v>149</v>
      </c>
      <c r="D51" s="168">
        <v>42803</v>
      </c>
      <c r="E51" s="306">
        <v>719</v>
      </c>
    </row>
    <row r="52" spans="1:5" ht="15.75" thickBot="1">
      <c r="A52" s="331"/>
      <c r="B52" s="118" t="s">
        <v>152</v>
      </c>
      <c r="C52" s="120" t="s">
        <v>153</v>
      </c>
      <c r="D52" s="169">
        <v>42800</v>
      </c>
      <c r="E52" s="307">
        <v>528</v>
      </c>
    </row>
    <row r="53" spans="1:5">
      <c r="A53" s="353" t="s">
        <v>13</v>
      </c>
      <c r="B53" s="117" t="s">
        <v>157</v>
      </c>
      <c r="C53" s="119" t="s">
        <v>158</v>
      </c>
      <c r="D53" s="172">
        <v>42795</v>
      </c>
      <c r="E53" s="310">
        <v>537</v>
      </c>
    </row>
    <row r="54" spans="1:5">
      <c r="A54" s="354"/>
      <c r="B54" s="16" t="s">
        <v>161</v>
      </c>
      <c r="C54" s="3" t="s">
        <v>162</v>
      </c>
      <c r="D54" s="168">
        <v>42800</v>
      </c>
      <c r="E54" s="306">
        <v>517</v>
      </c>
    </row>
    <row r="55" spans="1:5">
      <c r="A55" s="354"/>
      <c r="B55" s="16" t="s">
        <v>165</v>
      </c>
      <c r="C55" s="3" t="s">
        <v>166</v>
      </c>
      <c r="D55" s="168">
        <v>42794</v>
      </c>
      <c r="E55" s="306">
        <v>429</v>
      </c>
    </row>
    <row r="56" spans="1:5">
      <c r="A56" s="354"/>
      <c r="B56" s="16" t="s">
        <v>169</v>
      </c>
      <c r="C56" s="3" t="s">
        <v>170</v>
      </c>
      <c r="D56" s="168">
        <v>42794</v>
      </c>
      <c r="E56" s="306">
        <v>444</v>
      </c>
    </row>
    <row r="57" spans="1:5">
      <c r="A57" s="354"/>
      <c r="B57" s="16" t="s">
        <v>173</v>
      </c>
      <c r="C57" s="3" t="s">
        <v>174</v>
      </c>
      <c r="D57" s="168">
        <v>42793</v>
      </c>
      <c r="E57" s="306">
        <v>457</v>
      </c>
    </row>
    <row r="58" spans="1:5">
      <c r="A58" s="354"/>
      <c r="B58" s="16" t="s">
        <v>177</v>
      </c>
      <c r="C58" s="3" t="s">
        <v>178</v>
      </c>
      <c r="D58" s="168">
        <v>42795</v>
      </c>
      <c r="E58" s="306">
        <v>415</v>
      </c>
    </row>
    <row r="59" spans="1:5">
      <c r="A59" s="354"/>
      <c r="B59" s="16" t="s">
        <v>181</v>
      </c>
      <c r="C59" s="3" t="s">
        <v>182</v>
      </c>
      <c r="D59" s="168">
        <v>42803</v>
      </c>
      <c r="E59" s="306">
        <v>480</v>
      </c>
    </row>
    <row r="60" spans="1:5" ht="15.75" thickBot="1">
      <c r="A60" s="355"/>
      <c r="B60" s="118" t="s">
        <v>183</v>
      </c>
      <c r="C60" s="120" t="s">
        <v>184</v>
      </c>
      <c r="D60" s="169">
        <v>42803</v>
      </c>
      <c r="E60" s="307">
        <v>465</v>
      </c>
    </row>
    <row r="61" spans="1:5">
      <c r="A61" s="354" t="s">
        <v>14</v>
      </c>
      <c r="B61" s="117" t="s">
        <v>188</v>
      </c>
      <c r="C61" s="119" t="s">
        <v>189</v>
      </c>
      <c r="D61" s="172">
        <v>42860</v>
      </c>
      <c r="E61" s="310">
        <v>253</v>
      </c>
    </row>
    <row r="62" spans="1:5">
      <c r="A62" s="354"/>
      <c r="B62" s="16" t="s">
        <v>190</v>
      </c>
      <c r="C62" s="3" t="s">
        <v>191</v>
      </c>
      <c r="D62" s="168">
        <v>42864</v>
      </c>
      <c r="E62" s="306">
        <v>291</v>
      </c>
    </row>
    <row r="63" spans="1:5">
      <c r="A63" s="354"/>
      <c r="B63" s="16" t="s">
        <v>192</v>
      </c>
      <c r="C63" s="3" t="s">
        <v>193</v>
      </c>
      <c r="D63" s="168">
        <v>42859</v>
      </c>
      <c r="E63" s="306">
        <v>607</v>
      </c>
    </row>
    <row r="64" spans="1:5">
      <c r="A64" s="354"/>
      <c r="B64" s="16" t="s">
        <v>194</v>
      </c>
      <c r="C64" s="3" t="s">
        <v>195</v>
      </c>
      <c r="D64" s="168">
        <v>42859</v>
      </c>
      <c r="E64" s="306">
        <v>271</v>
      </c>
    </row>
    <row r="65" spans="1:5">
      <c r="A65" s="354"/>
      <c r="B65" s="16" t="s">
        <v>196</v>
      </c>
      <c r="C65" s="3" t="s">
        <v>197</v>
      </c>
      <c r="D65" s="168">
        <v>42859</v>
      </c>
      <c r="E65" s="306">
        <v>397</v>
      </c>
    </row>
    <row r="66" spans="1:5">
      <c r="A66" s="354"/>
      <c r="B66" s="16" t="s">
        <v>198</v>
      </c>
      <c r="C66" s="3" t="s">
        <v>199</v>
      </c>
      <c r="D66" s="168">
        <v>42860</v>
      </c>
      <c r="E66" s="306">
        <v>326</v>
      </c>
    </row>
    <row r="67" spans="1:5">
      <c r="A67" s="354"/>
      <c r="B67" s="16" t="s">
        <v>200</v>
      </c>
      <c r="C67" s="3" t="s">
        <v>201</v>
      </c>
      <c r="D67" s="168">
        <v>42858</v>
      </c>
      <c r="E67" s="306">
        <v>331</v>
      </c>
    </row>
    <row r="68" spans="1:5">
      <c r="A68" s="354"/>
      <c r="B68" s="16" t="s">
        <v>202</v>
      </c>
      <c r="C68" s="3" t="s">
        <v>203</v>
      </c>
      <c r="D68" s="168">
        <v>42858</v>
      </c>
      <c r="E68" s="306">
        <v>473</v>
      </c>
    </row>
    <row r="69" spans="1:5">
      <c r="A69" s="354"/>
      <c r="B69" s="16" t="s">
        <v>204</v>
      </c>
      <c r="C69" s="3" t="s">
        <v>205</v>
      </c>
      <c r="D69" s="168">
        <v>42857</v>
      </c>
      <c r="E69" s="306">
        <v>259</v>
      </c>
    </row>
    <row r="70" spans="1:5">
      <c r="A70" s="354"/>
      <c r="B70" s="16" t="s">
        <v>206</v>
      </c>
      <c r="C70" s="3" t="s">
        <v>207</v>
      </c>
      <c r="D70" s="168">
        <v>42857</v>
      </c>
      <c r="E70" s="306">
        <v>406</v>
      </c>
    </row>
    <row r="71" spans="1:5" ht="15.75" thickBot="1">
      <c r="A71" s="355"/>
      <c r="B71" s="122" t="s">
        <v>208</v>
      </c>
      <c r="C71" s="202" t="s">
        <v>209</v>
      </c>
      <c r="D71" s="171">
        <v>42874</v>
      </c>
      <c r="E71" s="309">
        <v>403</v>
      </c>
    </row>
    <row r="72" spans="1:5">
      <c r="A72" s="350" t="s">
        <v>15</v>
      </c>
      <c r="B72" s="117" t="s">
        <v>211</v>
      </c>
      <c r="C72" s="119" t="s">
        <v>212</v>
      </c>
      <c r="D72" s="172">
        <v>42858</v>
      </c>
      <c r="E72" s="310">
        <v>316</v>
      </c>
    </row>
    <row r="73" spans="1:5">
      <c r="A73" s="351"/>
      <c r="B73" s="16" t="s">
        <v>213</v>
      </c>
      <c r="C73" s="3" t="s">
        <v>214</v>
      </c>
      <c r="D73" s="168">
        <v>42857</v>
      </c>
      <c r="E73" s="306">
        <v>373</v>
      </c>
    </row>
    <row r="74" spans="1:5">
      <c r="A74" s="351"/>
      <c r="B74" s="16" t="s">
        <v>215</v>
      </c>
      <c r="C74" s="3" t="s">
        <v>216</v>
      </c>
      <c r="D74" s="168">
        <v>42863</v>
      </c>
      <c r="E74" s="306">
        <v>357</v>
      </c>
    </row>
    <row r="75" spans="1:5">
      <c r="A75" s="351"/>
      <c r="B75" s="16" t="s">
        <v>219</v>
      </c>
      <c r="C75" s="3" t="s">
        <v>220</v>
      </c>
      <c r="D75" s="168">
        <v>42863</v>
      </c>
      <c r="E75" s="306">
        <v>485</v>
      </c>
    </row>
    <row r="76" spans="1:5">
      <c r="A76" s="351"/>
      <c r="B76" s="16" t="s">
        <v>223</v>
      </c>
      <c r="C76" s="3" t="s">
        <v>224</v>
      </c>
      <c r="D76" s="168">
        <v>42863</v>
      </c>
      <c r="E76" s="306">
        <v>303</v>
      </c>
    </row>
    <row r="77" spans="1:5">
      <c r="A77" s="351"/>
      <c r="B77" s="16" t="s">
        <v>227</v>
      </c>
      <c r="C77" s="3" t="s">
        <v>228</v>
      </c>
      <c r="D77" s="168">
        <v>42878</v>
      </c>
      <c r="E77" s="306">
        <v>383</v>
      </c>
    </row>
    <row r="78" spans="1:5">
      <c r="A78" s="351"/>
      <c r="B78" s="16" t="s">
        <v>231</v>
      </c>
      <c r="C78" s="3" t="s">
        <v>232</v>
      </c>
      <c r="D78" s="168">
        <v>42863</v>
      </c>
      <c r="E78" s="306">
        <v>407</v>
      </c>
    </row>
    <row r="79" spans="1:5">
      <c r="A79" s="351"/>
      <c r="B79" s="16" t="s">
        <v>233</v>
      </c>
      <c r="C79" s="3" t="s">
        <v>234</v>
      </c>
      <c r="D79" s="168">
        <v>42864</v>
      </c>
      <c r="E79" s="306">
        <v>519</v>
      </c>
    </row>
    <row r="80" spans="1:5">
      <c r="A80" s="351"/>
      <c r="B80" s="16" t="s">
        <v>237</v>
      </c>
      <c r="C80" s="3" t="s">
        <v>238</v>
      </c>
      <c r="D80" s="168">
        <v>42877</v>
      </c>
      <c r="E80" s="306">
        <v>514</v>
      </c>
    </row>
    <row r="81" spans="1:5" ht="15.75" thickBot="1">
      <c r="A81" s="352"/>
      <c r="B81" s="118" t="s">
        <v>241</v>
      </c>
      <c r="C81" s="120" t="s">
        <v>242</v>
      </c>
      <c r="D81" s="169">
        <v>43045</v>
      </c>
      <c r="E81" s="307">
        <v>584</v>
      </c>
    </row>
    <row r="82" spans="1:5">
      <c r="A82" s="350" t="s">
        <v>16</v>
      </c>
      <c r="B82" s="15" t="s">
        <v>245</v>
      </c>
      <c r="C82" s="203" t="s">
        <v>246</v>
      </c>
      <c r="D82" s="170">
        <v>42661</v>
      </c>
      <c r="E82" s="308">
        <v>288</v>
      </c>
    </row>
    <row r="83" spans="1:5">
      <c r="A83" s="351"/>
      <c r="B83" s="16" t="s">
        <v>249</v>
      </c>
      <c r="C83" s="3" t="s">
        <v>250</v>
      </c>
      <c r="D83" s="168">
        <v>42660</v>
      </c>
      <c r="E83" s="306">
        <v>288</v>
      </c>
    </row>
    <row r="84" spans="1:5">
      <c r="A84" s="351"/>
      <c r="B84" s="16" t="s">
        <v>253</v>
      </c>
      <c r="C84" s="3" t="s">
        <v>254</v>
      </c>
      <c r="D84" s="168">
        <v>42793</v>
      </c>
      <c r="E84" s="306">
        <v>1160</v>
      </c>
    </row>
    <row r="85" spans="1:5">
      <c r="A85" s="351"/>
      <c r="B85" s="16" t="s">
        <v>255</v>
      </c>
      <c r="C85" s="204" t="s">
        <v>256</v>
      </c>
      <c r="D85" s="168">
        <v>43046</v>
      </c>
      <c r="E85" s="306">
        <v>150</v>
      </c>
    </row>
    <row r="86" spans="1:5">
      <c r="A86" s="351"/>
      <c r="B86" s="16" t="s">
        <v>259</v>
      </c>
      <c r="C86" s="204" t="s">
        <v>260</v>
      </c>
      <c r="D86" s="168">
        <v>43045</v>
      </c>
      <c r="E86" s="306">
        <v>357</v>
      </c>
    </row>
    <row r="87" spans="1:5">
      <c r="A87" s="351"/>
      <c r="B87" s="16" t="s">
        <v>263</v>
      </c>
      <c r="C87" s="204" t="s">
        <v>264</v>
      </c>
      <c r="D87" s="168">
        <v>43045</v>
      </c>
      <c r="E87" s="306">
        <v>442</v>
      </c>
    </row>
    <row r="88" spans="1:5" ht="15.75" thickBot="1">
      <c r="A88" s="352"/>
      <c r="B88" s="122" t="s">
        <v>267</v>
      </c>
      <c r="C88" s="205" t="s">
        <v>268</v>
      </c>
      <c r="D88" s="171">
        <v>43058</v>
      </c>
      <c r="E88" s="309">
        <v>606</v>
      </c>
    </row>
    <row r="89" spans="1:5">
      <c r="A89" s="359" t="s">
        <v>17</v>
      </c>
      <c r="B89" s="117" t="s">
        <v>272</v>
      </c>
      <c r="C89" s="119" t="s">
        <v>273</v>
      </c>
      <c r="D89" s="172">
        <v>43231</v>
      </c>
      <c r="E89" s="310">
        <v>307</v>
      </c>
    </row>
    <row r="90" spans="1:5">
      <c r="A90" s="360"/>
      <c r="B90" s="123" t="s">
        <v>275</v>
      </c>
      <c r="C90" s="3" t="s">
        <v>276</v>
      </c>
      <c r="D90" s="168">
        <v>43226</v>
      </c>
      <c r="E90" s="306">
        <v>406</v>
      </c>
    </row>
    <row r="91" spans="1:5">
      <c r="A91" s="360"/>
      <c r="B91" s="123" t="s">
        <v>278</v>
      </c>
      <c r="C91" s="3" t="s">
        <v>279</v>
      </c>
      <c r="D91" s="168">
        <v>43228</v>
      </c>
      <c r="E91" s="306">
        <v>256</v>
      </c>
    </row>
    <row r="92" spans="1:5">
      <c r="A92" s="360"/>
      <c r="B92" s="123" t="s">
        <v>281</v>
      </c>
      <c r="C92" s="3" t="s">
        <v>282</v>
      </c>
      <c r="D92" s="168">
        <v>43224</v>
      </c>
      <c r="E92" s="306">
        <v>436</v>
      </c>
    </row>
    <row r="93" spans="1:5">
      <c r="A93" s="360"/>
      <c r="B93" s="123" t="s">
        <v>284</v>
      </c>
      <c r="C93" s="3" t="s">
        <v>285</v>
      </c>
      <c r="D93" s="168">
        <v>43225</v>
      </c>
      <c r="E93" s="306">
        <v>224</v>
      </c>
    </row>
    <row r="94" spans="1:5">
      <c r="A94" s="360"/>
      <c r="B94" s="123" t="s">
        <v>287</v>
      </c>
      <c r="C94" s="3" t="s">
        <v>288</v>
      </c>
      <c r="D94" s="168">
        <v>43222</v>
      </c>
      <c r="E94" s="306">
        <v>301</v>
      </c>
    </row>
    <row r="95" spans="1:5">
      <c r="A95" s="360"/>
      <c r="B95" s="123" t="s">
        <v>290</v>
      </c>
      <c r="C95" s="3" t="s">
        <v>291</v>
      </c>
      <c r="D95" s="168">
        <v>43227</v>
      </c>
      <c r="E95" s="306">
        <v>695</v>
      </c>
    </row>
    <row r="96" spans="1:5" ht="15.75" thickBot="1">
      <c r="A96" s="361"/>
      <c r="B96" s="125" t="s">
        <v>293</v>
      </c>
      <c r="C96" s="202" t="s">
        <v>294</v>
      </c>
      <c r="D96" s="171">
        <v>43223</v>
      </c>
      <c r="E96" s="309">
        <v>206</v>
      </c>
    </row>
    <row r="97" spans="1:5">
      <c r="A97" s="359" t="s">
        <v>18</v>
      </c>
      <c r="B97" s="117" t="s">
        <v>297</v>
      </c>
      <c r="C97" s="119" t="s">
        <v>298</v>
      </c>
      <c r="D97" s="172">
        <v>43229</v>
      </c>
      <c r="E97" s="310">
        <v>292</v>
      </c>
    </row>
    <row r="98" spans="1:5">
      <c r="A98" s="360"/>
      <c r="B98" s="123" t="s">
        <v>300</v>
      </c>
      <c r="C98" s="3" t="s">
        <v>301</v>
      </c>
      <c r="D98" s="168">
        <v>43225</v>
      </c>
      <c r="E98" s="306">
        <v>263</v>
      </c>
    </row>
    <row r="99" spans="1:5">
      <c r="A99" s="360"/>
      <c r="B99" s="206" t="s">
        <v>303</v>
      </c>
      <c r="C99" s="12" t="s">
        <v>304</v>
      </c>
      <c r="D99" s="207">
        <v>43229</v>
      </c>
      <c r="E99" s="317"/>
    </row>
    <row r="100" spans="1:5">
      <c r="A100" s="360"/>
      <c r="B100" s="123" t="s">
        <v>305</v>
      </c>
      <c r="C100" s="3" t="s">
        <v>306</v>
      </c>
      <c r="D100" s="168">
        <v>43227</v>
      </c>
      <c r="E100" s="306">
        <v>217</v>
      </c>
    </row>
    <row r="101" spans="1:5">
      <c r="A101" s="360"/>
      <c r="B101" s="123" t="s">
        <v>308</v>
      </c>
      <c r="C101" s="3" t="s">
        <v>309</v>
      </c>
      <c r="D101" s="168">
        <v>43224</v>
      </c>
      <c r="E101" s="306">
        <v>208</v>
      </c>
    </row>
    <row r="102" spans="1:5">
      <c r="A102" s="360"/>
      <c r="B102" s="123" t="s">
        <v>311</v>
      </c>
      <c r="C102" s="3" t="s">
        <v>312</v>
      </c>
      <c r="D102" s="168">
        <v>43222</v>
      </c>
      <c r="E102" s="306">
        <v>1597</v>
      </c>
    </row>
    <row r="103" spans="1:5">
      <c r="A103" s="360"/>
      <c r="B103" s="123" t="s">
        <v>314</v>
      </c>
      <c r="C103" s="3" t="s">
        <v>315</v>
      </c>
      <c r="D103" s="168">
        <v>43223</v>
      </c>
      <c r="E103" s="306">
        <v>277</v>
      </c>
    </row>
    <row r="104" spans="1:5" ht="15.75" thickBot="1">
      <c r="A104" s="361"/>
      <c r="B104" s="124" t="s">
        <v>317</v>
      </c>
      <c r="C104" s="120" t="s">
        <v>318</v>
      </c>
      <c r="D104" s="169">
        <v>43223</v>
      </c>
      <c r="E104" s="307">
        <v>337</v>
      </c>
    </row>
    <row r="105" spans="1:5">
      <c r="A105" s="356" t="s">
        <v>19</v>
      </c>
      <c r="B105" s="117" t="s">
        <v>321</v>
      </c>
      <c r="C105" s="119" t="s">
        <v>322</v>
      </c>
      <c r="D105" s="172">
        <v>43226</v>
      </c>
      <c r="E105" s="310">
        <v>261</v>
      </c>
    </row>
    <row r="106" spans="1:5">
      <c r="A106" s="357"/>
      <c r="B106" s="123" t="s">
        <v>324</v>
      </c>
      <c r="C106" s="3" t="s">
        <v>325</v>
      </c>
      <c r="D106" s="168">
        <v>43228</v>
      </c>
      <c r="E106" s="306">
        <v>631</v>
      </c>
    </row>
    <row r="107" spans="1:5">
      <c r="A107" s="357"/>
      <c r="B107" s="123" t="s">
        <v>327</v>
      </c>
      <c r="C107" s="3" t="s">
        <v>328</v>
      </c>
      <c r="D107" s="168">
        <v>43228</v>
      </c>
      <c r="E107" s="306">
        <v>190</v>
      </c>
    </row>
    <row r="108" spans="1:5">
      <c r="A108" s="357"/>
      <c r="B108" s="123" t="s">
        <v>330</v>
      </c>
      <c r="C108" s="3" t="s">
        <v>331</v>
      </c>
      <c r="D108" s="168">
        <v>43363</v>
      </c>
      <c r="E108" s="306">
        <v>373</v>
      </c>
    </row>
    <row r="109" spans="1:5">
      <c r="A109" s="357"/>
      <c r="B109" s="123" t="s">
        <v>334</v>
      </c>
      <c r="C109" s="3" t="s">
        <v>335</v>
      </c>
      <c r="D109" s="168">
        <v>43228</v>
      </c>
      <c r="E109" s="306">
        <v>321</v>
      </c>
    </row>
    <row r="110" spans="1:5">
      <c r="A110" s="357"/>
      <c r="B110" s="123" t="s">
        <v>337</v>
      </c>
      <c r="C110" s="3" t="s">
        <v>338</v>
      </c>
      <c r="D110" s="168">
        <v>43361</v>
      </c>
      <c r="E110" s="306">
        <v>432</v>
      </c>
    </row>
    <row r="111" spans="1:5">
      <c r="A111" s="357"/>
      <c r="B111" s="123" t="s">
        <v>341</v>
      </c>
      <c r="C111" s="3" t="s">
        <v>342</v>
      </c>
      <c r="D111" s="168">
        <v>43362</v>
      </c>
      <c r="E111" s="306">
        <v>374</v>
      </c>
    </row>
    <row r="112" spans="1:5" ht="15.75" thickBot="1">
      <c r="A112" s="358"/>
      <c r="B112" s="125" t="s">
        <v>345</v>
      </c>
      <c r="C112" s="202" t="s">
        <v>346</v>
      </c>
      <c r="D112" s="171">
        <v>43369</v>
      </c>
      <c r="E112" s="309">
        <v>355</v>
      </c>
    </row>
    <row r="113" spans="1:5">
      <c r="A113" s="356" t="s">
        <v>20</v>
      </c>
      <c r="B113" s="117" t="s">
        <v>350</v>
      </c>
      <c r="C113" s="119" t="s">
        <v>351</v>
      </c>
      <c r="D113" s="172">
        <v>43369</v>
      </c>
      <c r="E113" s="310">
        <v>348</v>
      </c>
    </row>
    <row r="114" spans="1:5">
      <c r="A114" s="357"/>
      <c r="B114" s="123" t="s">
        <v>354</v>
      </c>
      <c r="C114" s="3" t="s">
        <v>355</v>
      </c>
      <c r="D114" s="168">
        <v>43370</v>
      </c>
      <c r="E114" s="306">
        <v>389</v>
      </c>
    </row>
    <row r="115" spans="1:5">
      <c r="A115" s="357"/>
      <c r="B115" s="123" t="s">
        <v>358</v>
      </c>
      <c r="C115" s="3" t="s">
        <v>359</v>
      </c>
      <c r="D115" s="168">
        <v>43363</v>
      </c>
      <c r="E115" s="306">
        <v>319</v>
      </c>
    </row>
    <row r="116" spans="1:5">
      <c r="A116" s="357"/>
      <c r="B116" s="123" t="s">
        <v>362</v>
      </c>
      <c r="C116" s="3" t="s">
        <v>363</v>
      </c>
      <c r="D116" s="168">
        <v>43368</v>
      </c>
      <c r="E116" s="306">
        <v>183</v>
      </c>
    </row>
    <row r="117" spans="1:5">
      <c r="A117" s="357"/>
      <c r="B117" s="123" t="s">
        <v>366</v>
      </c>
      <c r="C117" s="3" t="s">
        <v>367</v>
      </c>
      <c r="D117" s="168">
        <v>43368</v>
      </c>
      <c r="E117" s="306">
        <v>442</v>
      </c>
    </row>
    <row r="118" spans="1:5">
      <c r="A118" s="357"/>
      <c r="B118" s="123" t="s">
        <v>370</v>
      </c>
      <c r="C118" s="3" t="s">
        <v>371</v>
      </c>
      <c r="D118" s="168">
        <v>43370</v>
      </c>
      <c r="E118" s="306">
        <v>544</v>
      </c>
    </row>
    <row r="119" spans="1:5">
      <c r="A119" s="357"/>
      <c r="B119" s="123" t="s">
        <v>374</v>
      </c>
      <c r="C119" s="3" t="s">
        <v>375</v>
      </c>
      <c r="D119" s="168">
        <v>43371</v>
      </c>
      <c r="E119" s="306">
        <v>334</v>
      </c>
    </row>
    <row r="120" spans="1:5" ht="15.75" thickBot="1">
      <c r="A120" s="358"/>
      <c r="B120" s="125" t="s">
        <v>378</v>
      </c>
      <c r="C120" s="202" t="s">
        <v>379</v>
      </c>
      <c r="D120" s="171">
        <v>43370</v>
      </c>
      <c r="E120" s="309">
        <v>485</v>
      </c>
    </row>
    <row r="121" spans="1:5">
      <c r="A121" s="356" t="s">
        <v>21</v>
      </c>
      <c r="B121" s="117" t="s">
        <v>383</v>
      </c>
      <c r="C121" s="119" t="s">
        <v>384</v>
      </c>
      <c r="D121" s="172">
        <v>43368</v>
      </c>
      <c r="E121" s="310">
        <v>505</v>
      </c>
    </row>
    <row r="122" spans="1:5">
      <c r="A122" s="357"/>
      <c r="B122" s="123" t="s">
        <v>387</v>
      </c>
      <c r="C122" s="3" t="s">
        <v>388</v>
      </c>
      <c r="D122" s="168">
        <v>43371</v>
      </c>
      <c r="E122" s="306">
        <v>523</v>
      </c>
    </row>
    <row r="123" spans="1:5">
      <c r="A123" s="357"/>
      <c r="B123" s="123" t="s">
        <v>391</v>
      </c>
      <c r="C123" s="3" t="s">
        <v>392</v>
      </c>
      <c r="D123" s="168">
        <v>43363</v>
      </c>
      <c r="E123" s="306">
        <v>292</v>
      </c>
    </row>
    <row r="124" spans="1:5">
      <c r="A124" s="357"/>
      <c r="B124" s="123" t="s">
        <v>395</v>
      </c>
      <c r="C124" s="3" t="s">
        <v>396</v>
      </c>
      <c r="D124" s="168">
        <v>43361</v>
      </c>
      <c r="E124" s="306">
        <v>337</v>
      </c>
    </row>
    <row r="125" spans="1:5">
      <c r="A125" s="357"/>
      <c r="B125" s="123" t="s">
        <v>399</v>
      </c>
      <c r="C125" s="3" t="s">
        <v>400</v>
      </c>
      <c r="D125" s="168">
        <v>43362</v>
      </c>
      <c r="E125" s="306">
        <v>479</v>
      </c>
    </row>
    <row r="126" spans="1:5">
      <c r="A126" s="357"/>
      <c r="B126" s="123" t="s">
        <v>403</v>
      </c>
      <c r="C126" s="3" t="s">
        <v>404</v>
      </c>
      <c r="D126" s="168">
        <v>43362</v>
      </c>
      <c r="E126" s="306">
        <v>510</v>
      </c>
    </row>
    <row r="127" spans="1:5">
      <c r="A127" s="357"/>
      <c r="B127" s="123" t="s">
        <v>407</v>
      </c>
      <c r="C127" s="3" t="s">
        <v>408</v>
      </c>
      <c r="D127" s="168">
        <v>43369</v>
      </c>
      <c r="E127" s="306">
        <v>451</v>
      </c>
    </row>
    <row r="128" spans="1:5" ht="15.75" thickBot="1">
      <c r="A128" s="358"/>
      <c r="B128" s="125" t="s">
        <v>411</v>
      </c>
      <c r="C128" s="202" t="s">
        <v>412</v>
      </c>
      <c r="D128" s="171">
        <v>43370</v>
      </c>
      <c r="E128" s="309">
        <v>237</v>
      </c>
    </row>
    <row r="129" spans="1:5">
      <c r="A129" s="356" t="s">
        <v>22</v>
      </c>
      <c r="B129" s="117" t="s">
        <v>416</v>
      </c>
      <c r="C129" s="119" t="s">
        <v>417</v>
      </c>
      <c r="D129" s="172">
        <v>43627</v>
      </c>
      <c r="E129" s="310">
        <v>397</v>
      </c>
    </row>
    <row r="130" spans="1:5">
      <c r="A130" s="357"/>
      <c r="B130" s="123" t="s">
        <v>420</v>
      </c>
      <c r="C130" s="3" t="s">
        <v>421</v>
      </c>
      <c r="D130" s="168">
        <v>43630</v>
      </c>
      <c r="E130" s="306">
        <v>482</v>
      </c>
    </row>
    <row r="131" spans="1:5">
      <c r="A131" s="357"/>
      <c r="B131" s="123" t="s">
        <v>424</v>
      </c>
      <c r="C131" s="3" t="s">
        <v>425</v>
      </c>
      <c r="D131" s="168">
        <v>43628</v>
      </c>
      <c r="E131" s="306">
        <v>306</v>
      </c>
    </row>
    <row r="132" spans="1:5">
      <c r="A132" s="357"/>
      <c r="B132" s="123" t="s">
        <v>428</v>
      </c>
      <c r="C132" s="3" t="s">
        <v>429</v>
      </c>
      <c r="D132" s="168">
        <v>43632</v>
      </c>
      <c r="E132" s="306">
        <v>391</v>
      </c>
    </row>
    <row r="133" spans="1:5">
      <c r="A133" s="357"/>
      <c r="B133" s="123" t="s">
        <v>432</v>
      </c>
      <c r="C133" s="3" t="s">
        <v>433</v>
      </c>
      <c r="D133" s="168">
        <v>43631</v>
      </c>
      <c r="E133" s="306">
        <v>479</v>
      </c>
    </row>
    <row r="134" spans="1:5">
      <c r="A134" s="357"/>
      <c r="B134" s="123" t="s">
        <v>436</v>
      </c>
      <c r="C134" s="3" t="s">
        <v>437</v>
      </c>
      <c r="D134" s="168">
        <v>43629</v>
      </c>
      <c r="E134" s="306">
        <v>427</v>
      </c>
    </row>
    <row r="135" spans="1:5">
      <c r="A135" s="357"/>
      <c r="B135" s="123" t="s">
        <v>438</v>
      </c>
      <c r="C135" s="3" t="s">
        <v>439</v>
      </c>
      <c r="D135" s="168">
        <v>43628</v>
      </c>
      <c r="E135" s="306">
        <v>412</v>
      </c>
    </row>
    <row r="136" spans="1:5" ht="15.75" thickBot="1">
      <c r="A136" s="358"/>
      <c r="B136" s="125" t="s">
        <v>442</v>
      </c>
      <c r="C136" s="202" t="s">
        <v>443</v>
      </c>
      <c r="D136" s="171">
        <v>43629</v>
      </c>
      <c r="E136" s="309">
        <v>513</v>
      </c>
    </row>
    <row r="137" spans="1:5">
      <c r="A137" s="353" t="s">
        <v>23</v>
      </c>
      <c r="B137" s="117" t="s">
        <v>447</v>
      </c>
      <c r="C137" s="119" t="s">
        <v>448</v>
      </c>
      <c r="D137" s="172">
        <v>43629</v>
      </c>
      <c r="E137" s="310">
        <v>355</v>
      </c>
    </row>
    <row r="138" spans="1:5">
      <c r="A138" s="354"/>
      <c r="B138" s="123" t="s">
        <v>449</v>
      </c>
      <c r="C138" s="3" t="s">
        <v>450</v>
      </c>
      <c r="D138" s="168">
        <v>43630</v>
      </c>
      <c r="E138" s="306">
        <v>845</v>
      </c>
    </row>
    <row r="139" spans="1:5">
      <c r="A139" s="354"/>
      <c r="B139" s="123" t="s">
        <v>453</v>
      </c>
      <c r="C139" s="3" t="s">
        <v>454</v>
      </c>
      <c r="D139" s="168">
        <v>43632</v>
      </c>
      <c r="E139" s="306">
        <v>484</v>
      </c>
    </row>
    <row r="140" spans="1:5">
      <c r="A140" s="354"/>
      <c r="B140" s="123" t="s">
        <v>457</v>
      </c>
      <c r="C140" s="3" t="s">
        <v>458</v>
      </c>
      <c r="D140" s="168">
        <v>43631</v>
      </c>
      <c r="E140" s="306">
        <v>391</v>
      </c>
    </row>
    <row r="141" spans="1:5">
      <c r="A141" s="354"/>
      <c r="B141" s="123" t="s">
        <v>461</v>
      </c>
      <c r="C141" s="3" t="s">
        <v>462</v>
      </c>
      <c r="D141" s="168">
        <v>43632</v>
      </c>
      <c r="E141" s="306">
        <v>303</v>
      </c>
    </row>
    <row r="142" spans="1:5">
      <c r="A142" s="354"/>
      <c r="B142" s="123" t="s">
        <v>465</v>
      </c>
      <c r="C142" s="3" t="s">
        <v>466</v>
      </c>
      <c r="D142" s="168">
        <v>43631</v>
      </c>
      <c r="E142" s="306">
        <v>447</v>
      </c>
    </row>
    <row r="143" spans="1:5">
      <c r="A143" s="354"/>
      <c r="B143" s="123" t="s">
        <v>469</v>
      </c>
      <c r="C143" s="3" t="s">
        <v>470</v>
      </c>
      <c r="D143" s="168">
        <v>43627</v>
      </c>
      <c r="E143" s="306">
        <v>295</v>
      </c>
    </row>
    <row r="144" spans="1:5" ht="15.75" thickBot="1">
      <c r="A144" s="355"/>
      <c r="B144" s="125" t="s">
        <v>473</v>
      </c>
      <c r="C144" s="202" t="s">
        <v>474</v>
      </c>
      <c r="D144" s="171">
        <v>43628</v>
      </c>
      <c r="E144" s="309">
        <v>413</v>
      </c>
    </row>
    <row r="145" spans="1:5">
      <c r="A145" s="353" t="s">
        <v>24</v>
      </c>
      <c r="B145" s="117" t="s">
        <v>478</v>
      </c>
      <c r="C145" s="119" t="s">
        <v>479</v>
      </c>
      <c r="D145" s="172">
        <v>43627</v>
      </c>
      <c r="E145" s="310">
        <v>269</v>
      </c>
    </row>
    <row r="146" spans="1:5">
      <c r="A146" s="354"/>
      <c r="B146" s="123" t="s">
        <v>481</v>
      </c>
      <c r="C146" s="3" t="s">
        <v>482</v>
      </c>
      <c r="D146" s="168">
        <v>43630</v>
      </c>
      <c r="E146" s="306">
        <v>241</v>
      </c>
    </row>
    <row r="147" spans="1:5">
      <c r="A147" s="354"/>
      <c r="B147" s="123" t="s">
        <v>485</v>
      </c>
      <c r="C147" s="3" t="s">
        <v>486</v>
      </c>
      <c r="D147" s="168">
        <v>43629</v>
      </c>
      <c r="E147" s="306">
        <v>365</v>
      </c>
    </row>
    <row r="148" spans="1:5">
      <c r="A148" s="354"/>
      <c r="B148" s="123" t="s">
        <v>489</v>
      </c>
      <c r="C148" s="3" t="s">
        <v>490</v>
      </c>
      <c r="D148" s="168">
        <v>43628</v>
      </c>
      <c r="E148" s="306">
        <v>296</v>
      </c>
    </row>
    <row r="149" spans="1:5">
      <c r="A149" s="354"/>
      <c r="B149" s="206" t="s">
        <v>493</v>
      </c>
      <c r="C149" s="12" t="s">
        <v>494</v>
      </c>
      <c r="D149" s="207">
        <v>43724</v>
      </c>
      <c r="E149" s="317"/>
    </row>
    <row r="150" spans="1:5">
      <c r="A150" s="354"/>
      <c r="B150" s="123" t="s">
        <v>496</v>
      </c>
      <c r="C150" s="3" t="s">
        <v>497</v>
      </c>
      <c r="D150" s="168">
        <v>43721</v>
      </c>
      <c r="E150" s="306">
        <v>338</v>
      </c>
    </row>
    <row r="151" spans="1:5">
      <c r="A151" s="354"/>
      <c r="B151" s="123" t="s">
        <v>500</v>
      </c>
      <c r="C151" s="3" t="s">
        <v>501</v>
      </c>
      <c r="D151" s="168">
        <v>43720</v>
      </c>
      <c r="E151" s="306">
        <v>297</v>
      </c>
    </row>
    <row r="152" spans="1:5">
      <c r="A152" s="354"/>
      <c r="B152" s="123" t="s">
        <v>504</v>
      </c>
      <c r="C152" s="3" t="s">
        <v>505</v>
      </c>
      <c r="D152" s="168">
        <v>43724</v>
      </c>
      <c r="E152" s="306">
        <v>407</v>
      </c>
    </row>
    <row r="153" spans="1:5">
      <c r="A153" s="354"/>
      <c r="B153" s="123" t="s">
        <v>508</v>
      </c>
      <c r="C153" s="3" t="s">
        <v>509</v>
      </c>
      <c r="D153" s="168">
        <v>43722</v>
      </c>
      <c r="E153" s="306">
        <v>312</v>
      </c>
    </row>
    <row r="154" spans="1:5" ht="15.75" thickBot="1">
      <c r="A154" s="355"/>
      <c r="B154" s="218" t="s">
        <v>512</v>
      </c>
      <c r="C154" s="219" t="s">
        <v>513</v>
      </c>
      <c r="D154" s="220">
        <v>43724</v>
      </c>
      <c r="E154" s="318"/>
    </row>
    <row r="155" spans="1:5">
      <c r="A155" s="353" t="s">
        <v>25</v>
      </c>
      <c r="B155" s="117" t="s">
        <v>517</v>
      </c>
      <c r="C155" s="119" t="s">
        <v>518</v>
      </c>
      <c r="D155" s="172">
        <v>43724</v>
      </c>
      <c r="E155" s="310">
        <v>211</v>
      </c>
    </row>
    <row r="156" spans="1:5">
      <c r="A156" s="354"/>
      <c r="B156" s="123" t="s">
        <v>521</v>
      </c>
      <c r="C156" s="3" t="s">
        <v>522</v>
      </c>
      <c r="D156" s="168">
        <v>43720</v>
      </c>
      <c r="E156" s="306">
        <v>449</v>
      </c>
    </row>
    <row r="157" spans="1:5">
      <c r="A157" s="354"/>
      <c r="B157" s="123" t="s">
        <v>524</v>
      </c>
      <c r="C157" s="3" t="s">
        <v>525</v>
      </c>
      <c r="D157" s="168">
        <v>43720</v>
      </c>
      <c r="E157" s="306">
        <v>368</v>
      </c>
    </row>
    <row r="158" spans="1:5">
      <c r="A158" s="354"/>
      <c r="B158" s="123" t="s">
        <v>528</v>
      </c>
      <c r="C158" s="3" t="s">
        <v>529</v>
      </c>
      <c r="D158" s="168">
        <v>43719</v>
      </c>
      <c r="E158" s="306">
        <v>561</v>
      </c>
    </row>
    <row r="159" spans="1:5">
      <c r="A159" s="354"/>
      <c r="B159" s="123" t="s">
        <v>532</v>
      </c>
      <c r="C159" s="3" t="s">
        <v>533</v>
      </c>
      <c r="D159" s="168">
        <v>43721</v>
      </c>
      <c r="E159" s="306">
        <v>519</v>
      </c>
    </row>
    <row r="160" spans="1:5">
      <c r="A160" s="354"/>
      <c r="B160" s="123" t="s">
        <v>536</v>
      </c>
      <c r="C160" s="3" t="s">
        <v>537</v>
      </c>
      <c r="D160" s="168">
        <v>43718</v>
      </c>
      <c r="E160" s="306">
        <v>462</v>
      </c>
    </row>
    <row r="161" spans="1:5">
      <c r="A161" s="354"/>
      <c r="B161" s="123" t="s">
        <v>540</v>
      </c>
      <c r="C161" s="3" t="s">
        <v>541</v>
      </c>
      <c r="D161" s="168">
        <v>43722</v>
      </c>
      <c r="E161" s="306">
        <v>311</v>
      </c>
    </row>
    <row r="162" spans="1:5" ht="15.75" thickBot="1">
      <c r="A162" s="355"/>
      <c r="B162" s="125" t="s">
        <v>544</v>
      </c>
      <c r="C162" s="202" t="s">
        <v>545</v>
      </c>
      <c r="D162" s="171">
        <v>43723</v>
      </c>
      <c r="E162" s="309">
        <v>635</v>
      </c>
    </row>
    <row r="163" spans="1:5">
      <c r="A163" s="353" t="s">
        <v>26</v>
      </c>
      <c r="B163" s="117" t="s">
        <v>549</v>
      </c>
      <c r="C163" s="119" t="s">
        <v>550</v>
      </c>
      <c r="D163" s="172">
        <v>43719</v>
      </c>
      <c r="E163" s="310">
        <v>306</v>
      </c>
    </row>
    <row r="164" spans="1:5">
      <c r="A164" s="354"/>
      <c r="B164" s="123" t="s">
        <v>553</v>
      </c>
      <c r="C164" s="3" t="s">
        <v>554</v>
      </c>
      <c r="D164" s="168">
        <v>43719</v>
      </c>
      <c r="E164" s="306">
        <v>306</v>
      </c>
    </row>
    <row r="165" spans="1:5">
      <c r="A165" s="354"/>
      <c r="B165" s="123" t="s">
        <v>557</v>
      </c>
      <c r="C165" s="3" t="s">
        <v>558</v>
      </c>
      <c r="D165" s="168">
        <v>43718</v>
      </c>
      <c r="E165" s="306">
        <v>391</v>
      </c>
    </row>
    <row r="166" spans="1:5">
      <c r="A166" s="354"/>
      <c r="B166" s="206" t="s">
        <v>561</v>
      </c>
      <c r="C166" s="12" t="s">
        <v>562</v>
      </c>
      <c r="D166" s="207">
        <v>43724</v>
      </c>
      <c r="E166" s="317"/>
    </row>
    <row r="167" spans="1:5">
      <c r="A167" s="354"/>
      <c r="B167" s="123" t="s">
        <v>563</v>
      </c>
      <c r="C167" s="3" t="s">
        <v>564</v>
      </c>
      <c r="D167" s="168">
        <v>43718</v>
      </c>
      <c r="E167" s="306">
        <v>349</v>
      </c>
    </row>
    <row r="168" spans="1:5">
      <c r="A168" s="354"/>
      <c r="B168" s="206" t="s">
        <v>567</v>
      </c>
      <c r="C168" s="12" t="s">
        <v>568</v>
      </c>
      <c r="D168" s="207">
        <v>43724</v>
      </c>
      <c r="E168" s="317"/>
    </row>
    <row r="169" spans="1:5">
      <c r="A169" s="354"/>
      <c r="B169" s="123" t="s">
        <v>571</v>
      </c>
      <c r="C169" s="3" t="s">
        <v>572</v>
      </c>
      <c r="D169" s="168">
        <v>43720</v>
      </c>
      <c r="E169" s="306">
        <v>500</v>
      </c>
    </row>
    <row r="170" spans="1:5">
      <c r="A170" s="354"/>
      <c r="B170" s="123" t="s">
        <v>575</v>
      </c>
      <c r="C170" s="3" t="s">
        <v>576</v>
      </c>
      <c r="D170" s="168">
        <v>43724</v>
      </c>
      <c r="E170" s="306">
        <v>383</v>
      </c>
    </row>
    <row r="171" spans="1:5" ht="15.75" thickBot="1">
      <c r="A171" s="355"/>
      <c r="B171" s="124" t="s">
        <v>579</v>
      </c>
      <c r="C171" s="120" t="s">
        <v>580</v>
      </c>
      <c r="D171" s="169">
        <v>43722</v>
      </c>
      <c r="E171" s="307">
        <v>500</v>
      </c>
    </row>
  </sheetData>
  <mergeCells count="25">
    <mergeCell ref="E2:E3"/>
    <mergeCell ref="A121:A128"/>
    <mergeCell ref="A129:A136"/>
    <mergeCell ref="A137:A144"/>
    <mergeCell ref="A145:A154"/>
    <mergeCell ref="A24:A32"/>
    <mergeCell ref="A33:A41"/>
    <mergeCell ref="A42:A47"/>
    <mergeCell ref="A48:A52"/>
    <mergeCell ref="A53:A60"/>
    <mergeCell ref="A61:A71"/>
    <mergeCell ref="A14:A23"/>
    <mergeCell ref="A155:A162"/>
    <mergeCell ref="A163:A171"/>
    <mergeCell ref="A72:A81"/>
    <mergeCell ref="A82:A88"/>
    <mergeCell ref="A89:A96"/>
    <mergeCell ref="A97:A104"/>
    <mergeCell ref="A105:A112"/>
    <mergeCell ref="A113:A120"/>
    <mergeCell ref="B1:D1"/>
    <mergeCell ref="B2:B3"/>
    <mergeCell ref="C2:C3"/>
    <mergeCell ref="D2:D3"/>
    <mergeCell ref="A4:A13"/>
  </mergeCells>
  <conditionalFormatting sqref="C4:C13">
    <cfRule type="duplicateValues" dxfId="41" priority="21"/>
  </conditionalFormatting>
  <conditionalFormatting sqref="C14:C23">
    <cfRule type="duplicateValues" dxfId="40" priority="20"/>
  </conditionalFormatting>
  <conditionalFormatting sqref="C24:C32">
    <cfRule type="duplicateValues" dxfId="39" priority="19"/>
  </conditionalFormatting>
  <conditionalFormatting sqref="C33:C41">
    <cfRule type="duplicateValues" dxfId="38" priority="18"/>
  </conditionalFormatting>
  <conditionalFormatting sqref="C42:C47">
    <cfRule type="duplicateValues" dxfId="37" priority="17"/>
  </conditionalFormatting>
  <conditionalFormatting sqref="C48:C52">
    <cfRule type="duplicateValues" dxfId="36" priority="16"/>
  </conditionalFormatting>
  <conditionalFormatting sqref="C53:C60">
    <cfRule type="duplicateValues" dxfId="35" priority="15"/>
  </conditionalFormatting>
  <conditionalFormatting sqref="C61:C71">
    <cfRule type="duplicateValues" dxfId="34" priority="14"/>
  </conditionalFormatting>
  <conditionalFormatting sqref="C72:C81">
    <cfRule type="duplicateValues" dxfId="33" priority="13"/>
  </conditionalFormatting>
  <conditionalFormatting sqref="C82:C86 C88">
    <cfRule type="duplicateValues" dxfId="32" priority="12"/>
  </conditionalFormatting>
  <conditionalFormatting sqref="C87">
    <cfRule type="duplicateValues" dxfId="31" priority="11"/>
  </conditionalFormatting>
  <conditionalFormatting sqref="C89:C96">
    <cfRule type="duplicateValues" dxfId="30" priority="10"/>
  </conditionalFormatting>
  <conditionalFormatting sqref="C97:C104">
    <cfRule type="duplicateValues" dxfId="29" priority="9"/>
  </conditionalFormatting>
  <conditionalFormatting sqref="C105:C112">
    <cfRule type="duplicateValues" dxfId="28" priority="8"/>
  </conditionalFormatting>
  <conditionalFormatting sqref="C113:C120">
    <cfRule type="duplicateValues" dxfId="27" priority="7"/>
  </conditionalFormatting>
  <conditionalFormatting sqref="C121:C128">
    <cfRule type="duplicateValues" dxfId="26" priority="6"/>
  </conditionalFormatting>
  <conditionalFormatting sqref="C129:C136">
    <cfRule type="duplicateValues" dxfId="25" priority="5"/>
  </conditionalFormatting>
  <conditionalFormatting sqref="C137:C144">
    <cfRule type="duplicateValues" dxfId="24" priority="4"/>
  </conditionalFormatting>
  <conditionalFormatting sqref="C145:C154">
    <cfRule type="duplicateValues" dxfId="23" priority="3"/>
  </conditionalFormatting>
  <conditionalFormatting sqref="C155:C162">
    <cfRule type="duplicateValues" dxfId="22" priority="2"/>
  </conditionalFormatting>
  <conditionalFormatting sqref="C163:C171">
    <cfRule type="duplicateValues" dxfId="21" priority="1"/>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37FFA-ECF5-484B-84E1-83B6FA398EC1}">
  <dimension ref="B1:M176"/>
  <sheetViews>
    <sheetView topLeftCell="A26" workbookViewId="0">
      <selection activeCell="H49" sqref="H49"/>
    </sheetView>
  </sheetViews>
  <sheetFormatPr defaultColWidth="9.140625" defaultRowHeight="15"/>
  <cols>
    <col min="1" max="1" width="4.7109375" style="178" customWidth="1"/>
    <col min="2" max="2" width="9.7109375" style="178" customWidth="1"/>
    <col min="3" max="3" width="18.42578125" style="178" customWidth="1"/>
    <col min="4" max="4" width="24.5703125" style="178" customWidth="1"/>
    <col min="5" max="5" width="13.28515625" style="178" customWidth="1"/>
    <col min="6" max="6" width="17.28515625" style="185" customWidth="1"/>
    <col min="7" max="7" width="14" style="185" customWidth="1"/>
    <col min="8" max="8" width="92" style="277" customWidth="1"/>
    <col min="9" max="9" width="18.28515625" style="178" customWidth="1"/>
    <col min="10" max="10" width="16" style="178" bestFit="1" customWidth="1"/>
    <col min="11" max="11" width="4.7109375" style="178" customWidth="1"/>
    <col min="12" max="12" width="11.85546875" style="178" bestFit="1" customWidth="1"/>
    <col min="13" max="13" width="10.7109375" style="178" bestFit="1" customWidth="1"/>
    <col min="14" max="16384" width="9.140625" style="178"/>
  </cols>
  <sheetData>
    <row r="1" spans="2:13" ht="49.5" customHeight="1" thickBot="1">
      <c r="B1" s="179" t="s">
        <v>0</v>
      </c>
      <c r="C1" s="187" t="s">
        <v>28</v>
      </c>
      <c r="D1" s="187" t="s">
        <v>587</v>
      </c>
      <c r="E1" s="187" t="s">
        <v>29</v>
      </c>
      <c r="F1" s="187" t="s">
        <v>745</v>
      </c>
      <c r="G1" s="187" t="s">
        <v>746</v>
      </c>
      <c r="H1" s="187" t="s">
        <v>747</v>
      </c>
      <c r="I1" s="187" t="s">
        <v>748</v>
      </c>
      <c r="J1" s="187" t="s">
        <v>809</v>
      </c>
    </row>
    <row r="2" spans="2:13">
      <c r="B2" s="330" t="s">
        <v>7</v>
      </c>
      <c r="C2" s="117" t="s">
        <v>36</v>
      </c>
      <c r="D2" s="119" t="s">
        <v>37</v>
      </c>
      <c r="E2" s="165">
        <v>42720</v>
      </c>
      <c r="F2" s="190"/>
      <c r="G2" s="190"/>
      <c r="H2" s="267"/>
      <c r="I2" s="191"/>
      <c r="J2" s="192"/>
    </row>
    <row r="3" spans="2:13">
      <c r="B3" s="331"/>
      <c r="C3" s="15" t="s">
        <v>39</v>
      </c>
      <c r="D3" s="3" t="s">
        <v>40</v>
      </c>
      <c r="E3" s="166">
        <v>42720</v>
      </c>
      <c r="F3" s="186"/>
      <c r="G3" s="186"/>
      <c r="H3" s="268"/>
      <c r="I3" s="5"/>
      <c r="J3" s="193"/>
      <c r="L3" s="116" t="s">
        <v>585</v>
      </c>
      <c r="M3" s="85">
        <v>44287</v>
      </c>
    </row>
    <row r="4" spans="2:13" ht="30">
      <c r="B4" s="331"/>
      <c r="C4" s="15" t="s">
        <v>41</v>
      </c>
      <c r="D4" s="3" t="s">
        <v>42</v>
      </c>
      <c r="E4" s="166">
        <v>42720</v>
      </c>
      <c r="F4" s="166">
        <v>44512</v>
      </c>
      <c r="G4" s="166">
        <v>44538</v>
      </c>
      <c r="H4" s="269" t="s">
        <v>819</v>
      </c>
      <c r="I4" s="5">
        <f>'Repair Log Dec 2021'!J5</f>
        <v>26</v>
      </c>
      <c r="J4" s="193">
        <v>0</v>
      </c>
      <c r="L4" s="116" t="s">
        <v>730</v>
      </c>
      <c r="M4" s="85">
        <v>44651</v>
      </c>
    </row>
    <row r="5" spans="2:13">
      <c r="B5" s="331"/>
      <c r="C5" s="15" t="s">
        <v>43</v>
      </c>
      <c r="D5" s="3" t="s">
        <v>44</v>
      </c>
      <c r="E5" s="166">
        <v>42719</v>
      </c>
      <c r="F5" s="186"/>
      <c r="G5" s="186"/>
      <c r="H5" s="268"/>
      <c r="I5" s="5"/>
      <c r="J5" s="193"/>
    </row>
    <row r="6" spans="2:13">
      <c r="B6" s="331"/>
      <c r="C6" s="15" t="s">
        <v>45</v>
      </c>
      <c r="D6" s="3" t="s">
        <v>46</v>
      </c>
      <c r="E6" s="166">
        <v>42719</v>
      </c>
      <c r="F6" s="186"/>
      <c r="G6" s="186"/>
      <c r="H6" s="268"/>
      <c r="I6" s="5"/>
      <c r="J6" s="193"/>
      <c r="L6" s="116" t="s">
        <v>728</v>
      </c>
      <c r="M6" s="85">
        <v>44561</v>
      </c>
    </row>
    <row r="7" spans="2:13">
      <c r="B7" s="331"/>
      <c r="C7" s="15" t="s">
        <v>47</v>
      </c>
      <c r="D7" s="3" t="s">
        <v>48</v>
      </c>
      <c r="E7" s="166">
        <v>42719</v>
      </c>
      <c r="F7" s="186"/>
      <c r="G7" s="186"/>
      <c r="H7" s="268"/>
      <c r="I7" s="5"/>
      <c r="J7" s="193"/>
      <c r="L7" s="116" t="s">
        <v>729</v>
      </c>
      <c r="M7" s="85">
        <v>44562</v>
      </c>
    </row>
    <row r="8" spans="2:13">
      <c r="B8" s="331"/>
      <c r="C8" s="15" t="s">
        <v>49</v>
      </c>
      <c r="D8" s="3" t="s">
        <v>50</v>
      </c>
      <c r="E8" s="166">
        <v>42716</v>
      </c>
      <c r="F8" s="314">
        <v>44600</v>
      </c>
      <c r="G8" s="314">
        <v>44619</v>
      </c>
      <c r="H8" s="268" t="s">
        <v>879</v>
      </c>
      <c r="I8" s="5"/>
      <c r="J8" s="193">
        <f>'Repair Log Feb 2022'!J4</f>
        <v>19</v>
      </c>
    </row>
    <row r="9" spans="2:13">
      <c r="B9" s="331"/>
      <c r="C9" s="15" t="s">
        <v>51</v>
      </c>
      <c r="D9" s="3" t="s">
        <v>52</v>
      </c>
      <c r="E9" s="166">
        <v>42716</v>
      </c>
      <c r="F9" s="186"/>
      <c r="G9" s="186"/>
      <c r="H9" s="268"/>
      <c r="I9" s="5"/>
      <c r="J9" s="193"/>
    </row>
    <row r="10" spans="2:13">
      <c r="B10" s="331"/>
      <c r="C10" s="15" t="s">
        <v>53</v>
      </c>
      <c r="D10" s="3" t="s">
        <v>54</v>
      </c>
      <c r="E10" s="166">
        <v>42713</v>
      </c>
      <c r="F10" s="186"/>
      <c r="G10" s="186"/>
      <c r="H10" s="268"/>
      <c r="I10" s="5"/>
      <c r="J10" s="193"/>
    </row>
    <row r="11" spans="2:13" ht="15.75" thickBot="1">
      <c r="B11" s="332"/>
      <c r="C11" s="118" t="s">
        <v>55</v>
      </c>
      <c r="D11" s="120" t="s">
        <v>56</v>
      </c>
      <c r="E11" s="167">
        <v>42717</v>
      </c>
      <c r="F11" s="194"/>
      <c r="G11" s="194"/>
      <c r="H11" s="270"/>
      <c r="I11" s="195"/>
      <c r="J11" s="196"/>
    </row>
    <row r="12" spans="2:13">
      <c r="B12" s="330" t="s">
        <v>8</v>
      </c>
      <c r="C12" s="117" t="s">
        <v>58</v>
      </c>
      <c r="D12" s="3" t="s">
        <v>59</v>
      </c>
      <c r="E12" s="168">
        <v>42713</v>
      </c>
      <c r="F12" s="188"/>
      <c r="G12" s="188"/>
      <c r="H12" s="271"/>
      <c r="I12" s="189"/>
      <c r="J12" s="199"/>
    </row>
    <row r="13" spans="2:13">
      <c r="B13" s="331"/>
      <c r="C13" s="16" t="s">
        <v>60</v>
      </c>
      <c r="D13" s="3" t="s">
        <v>61</v>
      </c>
      <c r="E13" s="168">
        <v>42712</v>
      </c>
      <c r="F13" s="186"/>
      <c r="G13" s="186"/>
      <c r="H13" s="268"/>
      <c r="I13" s="5"/>
      <c r="J13" s="193"/>
    </row>
    <row r="14" spans="2:13">
      <c r="B14" s="331"/>
      <c r="C14" s="16" t="s">
        <v>62</v>
      </c>
      <c r="D14" s="3" t="s">
        <v>63</v>
      </c>
      <c r="E14" s="168">
        <v>42713</v>
      </c>
      <c r="F14" s="186"/>
      <c r="G14" s="186"/>
      <c r="H14" s="268"/>
      <c r="I14" s="5"/>
      <c r="J14" s="193"/>
    </row>
    <row r="15" spans="2:13">
      <c r="B15" s="331"/>
      <c r="C15" s="16" t="s">
        <v>64</v>
      </c>
      <c r="D15" s="3" t="s">
        <v>65</v>
      </c>
      <c r="E15" s="168">
        <v>42717</v>
      </c>
      <c r="F15" s="314">
        <v>44568</v>
      </c>
      <c r="G15" s="314">
        <v>44588</v>
      </c>
      <c r="H15" s="268" t="s">
        <v>877</v>
      </c>
      <c r="I15" s="5"/>
      <c r="J15" s="193">
        <f>'Repair Log Jan 2022'!J7</f>
        <v>20</v>
      </c>
    </row>
    <row r="16" spans="2:13">
      <c r="B16" s="331"/>
      <c r="C16" s="16" t="s">
        <v>66</v>
      </c>
      <c r="D16" s="3" t="s">
        <v>67</v>
      </c>
      <c r="E16" s="168">
        <v>42718</v>
      </c>
      <c r="F16" s="186"/>
      <c r="G16" s="186"/>
      <c r="H16" s="268"/>
      <c r="I16" s="5"/>
      <c r="J16" s="193"/>
    </row>
    <row r="17" spans="2:10">
      <c r="B17" s="331"/>
      <c r="C17" s="15" t="s">
        <v>68</v>
      </c>
      <c r="D17" s="3" t="s">
        <v>69</v>
      </c>
      <c r="E17" s="168">
        <v>42718</v>
      </c>
      <c r="F17" s="186"/>
      <c r="G17" s="186"/>
      <c r="H17" s="268"/>
      <c r="I17" s="5"/>
      <c r="J17" s="193"/>
    </row>
    <row r="18" spans="2:10">
      <c r="B18" s="331"/>
      <c r="C18" s="15" t="s">
        <v>70</v>
      </c>
      <c r="D18" s="3" t="s">
        <v>71</v>
      </c>
      <c r="E18" s="168">
        <v>42714</v>
      </c>
      <c r="F18" s="168">
        <v>44285</v>
      </c>
      <c r="G18" s="168">
        <v>44298</v>
      </c>
      <c r="H18" s="268" t="s">
        <v>811</v>
      </c>
      <c r="I18" s="265">
        <f>'Repair Log Apr 2021'!J5</f>
        <v>11</v>
      </c>
      <c r="J18" s="193">
        <v>0</v>
      </c>
    </row>
    <row r="19" spans="2:10">
      <c r="B19" s="331"/>
      <c r="C19" s="15" t="s">
        <v>72</v>
      </c>
      <c r="D19" s="3" t="s">
        <v>73</v>
      </c>
      <c r="E19" s="168">
        <v>42714</v>
      </c>
      <c r="F19" s="186"/>
      <c r="G19" s="186"/>
      <c r="H19" s="268"/>
      <c r="I19" s="5"/>
      <c r="J19" s="193"/>
    </row>
    <row r="20" spans="2:10">
      <c r="B20" s="331"/>
      <c r="C20" s="15" t="s">
        <v>74</v>
      </c>
      <c r="D20" s="3" t="s">
        <v>75</v>
      </c>
      <c r="E20" s="168">
        <v>42714</v>
      </c>
      <c r="F20" s="314">
        <v>44612</v>
      </c>
      <c r="G20" s="314">
        <v>44660</v>
      </c>
      <c r="H20" s="268" t="s">
        <v>883</v>
      </c>
      <c r="I20" s="5"/>
      <c r="J20" s="193">
        <f>'Repair Log Mar 2022'!J9</f>
        <v>53</v>
      </c>
    </row>
    <row r="21" spans="2:10" ht="15.75" thickBot="1">
      <c r="B21" s="332"/>
      <c r="C21" s="118" t="s">
        <v>76</v>
      </c>
      <c r="D21" s="120" t="s">
        <v>77</v>
      </c>
      <c r="E21" s="169">
        <v>42714</v>
      </c>
      <c r="F21" s="197"/>
      <c r="G21" s="197"/>
      <c r="H21" s="272"/>
      <c r="I21" s="198"/>
      <c r="J21" s="200"/>
    </row>
    <row r="22" spans="2:10">
      <c r="B22" s="330" t="s">
        <v>9</v>
      </c>
      <c r="C22" s="117" t="s">
        <v>79</v>
      </c>
      <c r="D22" s="119" t="s">
        <v>80</v>
      </c>
      <c r="E22" s="172">
        <v>42654</v>
      </c>
      <c r="F22" s="190"/>
      <c r="G22" s="190"/>
      <c r="H22" s="267"/>
      <c r="I22" s="191"/>
      <c r="J22" s="192"/>
    </row>
    <row r="23" spans="2:10">
      <c r="B23" s="331"/>
      <c r="C23" s="15" t="s">
        <v>81</v>
      </c>
      <c r="D23" s="3" t="s">
        <v>82</v>
      </c>
      <c r="E23" s="168">
        <v>42655</v>
      </c>
      <c r="F23" s="186"/>
      <c r="G23" s="186"/>
      <c r="H23" s="268"/>
      <c r="I23" s="5"/>
      <c r="J23" s="193"/>
    </row>
    <row r="24" spans="2:10">
      <c r="B24" s="331"/>
      <c r="C24" s="15" t="s">
        <v>83</v>
      </c>
      <c r="D24" s="3" t="s">
        <v>84</v>
      </c>
      <c r="E24" s="168">
        <v>42654</v>
      </c>
      <c r="F24" s="186"/>
      <c r="G24" s="186"/>
      <c r="H24" s="268"/>
      <c r="I24" s="5"/>
      <c r="J24" s="193"/>
    </row>
    <row r="25" spans="2:10">
      <c r="B25" s="331"/>
      <c r="C25" s="15" t="s">
        <v>85</v>
      </c>
      <c r="D25" s="3" t="s">
        <v>86</v>
      </c>
      <c r="E25" s="168">
        <v>42662</v>
      </c>
      <c r="F25" s="314">
        <v>44570</v>
      </c>
      <c r="G25" s="314">
        <v>44586</v>
      </c>
      <c r="H25" s="268" t="s">
        <v>875</v>
      </c>
      <c r="I25" s="5"/>
      <c r="J25" s="193">
        <f>'Repair Log Jan 2022'!J5</f>
        <v>16</v>
      </c>
    </row>
    <row r="26" spans="2:10">
      <c r="B26" s="331"/>
      <c r="C26" s="15" t="s">
        <v>87</v>
      </c>
      <c r="D26" s="3" t="s">
        <v>88</v>
      </c>
      <c r="E26" s="168">
        <v>42662</v>
      </c>
      <c r="F26" s="186"/>
      <c r="G26" s="186"/>
      <c r="H26" s="268"/>
      <c r="I26" s="5"/>
      <c r="J26" s="193"/>
    </row>
    <row r="27" spans="2:10">
      <c r="B27" s="331"/>
      <c r="C27" s="15" t="s">
        <v>89</v>
      </c>
      <c r="D27" s="3" t="s">
        <v>90</v>
      </c>
      <c r="E27" s="168">
        <v>42670</v>
      </c>
      <c r="F27" s="186"/>
      <c r="G27" s="186"/>
      <c r="H27" s="268"/>
      <c r="I27" s="5"/>
      <c r="J27" s="193"/>
    </row>
    <row r="28" spans="2:10">
      <c r="B28" s="331"/>
      <c r="C28" s="15" t="s">
        <v>91</v>
      </c>
      <c r="D28" s="3" t="s">
        <v>92</v>
      </c>
      <c r="E28" s="168">
        <v>42664</v>
      </c>
      <c r="F28" s="168">
        <v>44575</v>
      </c>
      <c r="G28" s="168">
        <v>44581</v>
      </c>
      <c r="H28" s="269" t="s">
        <v>876</v>
      </c>
      <c r="I28" s="5">
        <f>'Repair Log May 2021'!J8+'Repair Log Dec 2021'!J4</f>
        <v>38</v>
      </c>
      <c r="J28" s="193">
        <f>'Repair Log Jan 2022'!J6</f>
        <v>6</v>
      </c>
    </row>
    <row r="29" spans="2:10">
      <c r="B29" s="331"/>
      <c r="C29" s="15" t="s">
        <v>93</v>
      </c>
      <c r="D29" s="3" t="s">
        <v>94</v>
      </c>
      <c r="E29" s="168">
        <v>42661</v>
      </c>
      <c r="F29" s="186"/>
      <c r="G29" s="186"/>
      <c r="H29" s="268"/>
      <c r="I29" s="5"/>
      <c r="J29" s="193"/>
    </row>
    <row r="30" spans="2:10" ht="15.75" thickBot="1">
      <c r="B30" s="332"/>
      <c r="C30" s="264" t="s">
        <v>95</v>
      </c>
      <c r="D30" s="120" t="s">
        <v>96</v>
      </c>
      <c r="E30" s="169">
        <v>42660</v>
      </c>
      <c r="F30" s="169">
        <v>44644</v>
      </c>
      <c r="G30" s="169">
        <v>44660</v>
      </c>
      <c r="H30" s="273" t="s">
        <v>883</v>
      </c>
      <c r="I30" s="278">
        <f>'Repair Log Apr 2021'!J6+'Repair Log May 2021'!J5</f>
        <v>21</v>
      </c>
      <c r="J30" s="196">
        <f>'Repair Log Mar 2022'!J6</f>
        <v>16</v>
      </c>
    </row>
    <row r="31" spans="2:10">
      <c r="B31" s="330" t="s">
        <v>10</v>
      </c>
      <c r="C31" s="15" t="s">
        <v>98</v>
      </c>
      <c r="D31" s="203" t="s">
        <v>99</v>
      </c>
      <c r="E31" s="170">
        <v>42662</v>
      </c>
      <c r="F31" s="188"/>
      <c r="G31" s="188"/>
      <c r="H31" s="271"/>
      <c r="I31" s="189"/>
      <c r="J31" s="199"/>
    </row>
    <row r="32" spans="2:10" ht="30">
      <c r="B32" s="331"/>
      <c r="C32" s="15" t="s">
        <v>100</v>
      </c>
      <c r="D32" s="3" t="s">
        <v>101</v>
      </c>
      <c r="E32" s="168">
        <v>42662</v>
      </c>
      <c r="F32" s="168">
        <v>44325</v>
      </c>
      <c r="G32" s="168">
        <v>44334</v>
      </c>
      <c r="H32" s="268" t="s">
        <v>815</v>
      </c>
      <c r="I32" s="5">
        <f>'Repair Log May 2021'!J7</f>
        <v>9</v>
      </c>
      <c r="J32" s="193">
        <v>0</v>
      </c>
    </row>
    <row r="33" spans="2:10">
      <c r="B33" s="331"/>
      <c r="C33" s="15" t="s">
        <v>102</v>
      </c>
      <c r="D33" s="3" t="s">
        <v>103</v>
      </c>
      <c r="E33" s="168">
        <v>42688</v>
      </c>
      <c r="F33" s="186"/>
      <c r="G33" s="186"/>
      <c r="H33" s="268"/>
      <c r="I33" s="5"/>
      <c r="J33" s="193"/>
    </row>
    <row r="34" spans="2:10">
      <c r="B34" s="331"/>
      <c r="C34" s="15" t="s">
        <v>104</v>
      </c>
      <c r="D34" s="3" t="s">
        <v>105</v>
      </c>
      <c r="E34" s="168">
        <v>42657</v>
      </c>
      <c r="F34" s="186"/>
      <c r="G34" s="186"/>
      <c r="H34" s="268"/>
      <c r="I34" s="5"/>
      <c r="J34" s="193"/>
    </row>
    <row r="35" spans="2:10" ht="30">
      <c r="B35" s="331"/>
      <c r="C35" s="15" t="s">
        <v>106</v>
      </c>
      <c r="D35" s="3" t="s">
        <v>107</v>
      </c>
      <c r="E35" s="170">
        <v>42658</v>
      </c>
      <c r="F35" s="170">
        <v>44276</v>
      </c>
      <c r="G35" s="170">
        <v>44300</v>
      </c>
      <c r="H35" s="268" t="s">
        <v>808</v>
      </c>
      <c r="I35" s="265">
        <f>'Repair Log Apr 2021'!J3</f>
        <v>13</v>
      </c>
      <c r="J35" s="193">
        <v>0</v>
      </c>
    </row>
    <row r="36" spans="2:10">
      <c r="B36" s="331"/>
      <c r="C36" s="15" t="s">
        <v>108</v>
      </c>
      <c r="D36" s="3" t="s">
        <v>109</v>
      </c>
      <c r="E36" s="170">
        <v>42656</v>
      </c>
      <c r="F36" s="186"/>
      <c r="G36" s="186"/>
      <c r="H36" s="268"/>
      <c r="I36" s="5"/>
      <c r="J36" s="193"/>
    </row>
    <row r="37" spans="2:10">
      <c r="B37" s="331"/>
      <c r="C37" s="15" t="s">
        <v>110</v>
      </c>
      <c r="D37" s="3" t="s">
        <v>111</v>
      </c>
      <c r="E37" s="170">
        <v>42656</v>
      </c>
      <c r="F37" s="186"/>
      <c r="G37" s="186"/>
      <c r="H37" s="268"/>
      <c r="I37" s="5"/>
      <c r="J37" s="193"/>
    </row>
    <row r="38" spans="2:10">
      <c r="B38" s="331"/>
      <c r="C38" s="15" t="s">
        <v>112</v>
      </c>
      <c r="D38" s="3" t="s">
        <v>113</v>
      </c>
      <c r="E38" s="168">
        <v>42658</v>
      </c>
      <c r="F38" s="186"/>
      <c r="G38" s="186"/>
      <c r="H38" s="268"/>
      <c r="I38" s="5"/>
      <c r="J38" s="193"/>
    </row>
    <row r="39" spans="2:10" ht="15.75" thickBot="1">
      <c r="B39" s="332"/>
      <c r="C39" s="121" t="s">
        <v>114</v>
      </c>
      <c r="D39" s="202" t="s">
        <v>115</v>
      </c>
      <c r="E39" s="171">
        <v>42661</v>
      </c>
      <c r="F39" s="197"/>
      <c r="G39" s="197"/>
      <c r="H39" s="272"/>
      <c r="I39" s="198"/>
      <c r="J39" s="200"/>
    </row>
    <row r="40" spans="2:10">
      <c r="B40" s="362" t="s">
        <v>11</v>
      </c>
      <c r="C40" s="117" t="s">
        <v>117</v>
      </c>
      <c r="D40" s="119" t="s">
        <v>118</v>
      </c>
      <c r="E40" s="172">
        <v>42801</v>
      </c>
      <c r="F40" s="190"/>
      <c r="G40" s="190"/>
      <c r="H40" s="267"/>
      <c r="I40" s="191"/>
      <c r="J40" s="192"/>
    </row>
    <row r="41" spans="2:10">
      <c r="B41" s="363"/>
      <c r="C41" s="16" t="s">
        <v>119</v>
      </c>
      <c r="D41" s="3" t="s">
        <v>120</v>
      </c>
      <c r="E41" s="168">
        <v>42794</v>
      </c>
      <c r="F41" s="186"/>
      <c r="G41" s="186"/>
      <c r="H41" s="268"/>
      <c r="I41" s="5"/>
      <c r="J41" s="193"/>
    </row>
    <row r="42" spans="2:10">
      <c r="B42" s="363"/>
      <c r="C42" s="16" t="s">
        <v>121</v>
      </c>
      <c r="D42" s="3" t="s">
        <v>122</v>
      </c>
      <c r="E42" s="168">
        <v>42803</v>
      </c>
      <c r="F42" s="314">
        <v>44640</v>
      </c>
      <c r="G42" s="314">
        <v>44658</v>
      </c>
      <c r="H42" s="268" t="s">
        <v>889</v>
      </c>
      <c r="I42" s="5"/>
      <c r="J42" s="193">
        <f>'Repair Log Apr 2022'!J6</f>
        <v>18</v>
      </c>
    </row>
    <row r="43" spans="2:10">
      <c r="B43" s="363"/>
      <c r="C43" s="16" t="s">
        <v>123</v>
      </c>
      <c r="D43" s="3" t="s">
        <v>124</v>
      </c>
      <c r="E43" s="168">
        <v>42800</v>
      </c>
      <c r="F43" s="186"/>
      <c r="G43" s="186"/>
      <c r="H43" s="268"/>
      <c r="I43" s="5"/>
      <c r="J43" s="193"/>
    </row>
    <row r="44" spans="2:10">
      <c r="B44" s="363"/>
      <c r="C44" s="16" t="s">
        <v>127</v>
      </c>
      <c r="D44" s="3" t="s">
        <v>128</v>
      </c>
      <c r="E44" s="168">
        <v>42795</v>
      </c>
      <c r="F44" s="314">
        <v>44633</v>
      </c>
      <c r="G44" s="314">
        <v>44664</v>
      </c>
      <c r="H44" s="268" t="s">
        <v>883</v>
      </c>
      <c r="I44" s="5"/>
      <c r="J44" s="193">
        <f>'Repair Log Apr 2022'!J3</f>
        <v>31</v>
      </c>
    </row>
    <row r="45" spans="2:10" ht="15.75" thickBot="1">
      <c r="B45" s="364"/>
      <c r="C45" s="118" t="s">
        <v>131</v>
      </c>
      <c r="D45" s="120" t="s">
        <v>132</v>
      </c>
      <c r="E45" s="169">
        <v>42801</v>
      </c>
      <c r="F45" s="194"/>
      <c r="G45" s="194"/>
      <c r="H45" s="270"/>
      <c r="I45" s="195"/>
      <c r="J45" s="196"/>
    </row>
    <row r="46" spans="2:10">
      <c r="B46" s="330" t="s">
        <v>12</v>
      </c>
      <c r="C46" s="117" t="s">
        <v>136</v>
      </c>
      <c r="D46" s="119" t="s">
        <v>137</v>
      </c>
      <c r="E46" s="172">
        <v>42801</v>
      </c>
      <c r="F46" s="188"/>
      <c r="G46" s="188"/>
      <c r="H46" s="271"/>
      <c r="I46" s="189"/>
      <c r="J46" s="199"/>
    </row>
    <row r="47" spans="2:10">
      <c r="B47" s="331"/>
      <c r="C47" s="16" t="s">
        <v>140</v>
      </c>
      <c r="D47" s="3" t="s">
        <v>141</v>
      </c>
      <c r="E47" s="168">
        <v>42795</v>
      </c>
      <c r="F47" s="186"/>
      <c r="G47" s="186"/>
      <c r="H47" s="268"/>
      <c r="I47" s="5"/>
      <c r="J47" s="193"/>
    </row>
    <row r="48" spans="2:10">
      <c r="B48" s="331"/>
      <c r="C48" s="16" t="s">
        <v>144</v>
      </c>
      <c r="D48" s="3" t="s">
        <v>145</v>
      </c>
      <c r="E48" s="168">
        <v>42795</v>
      </c>
      <c r="F48" s="186"/>
      <c r="G48" s="186"/>
      <c r="H48" s="268"/>
      <c r="I48" s="5"/>
      <c r="J48" s="193"/>
    </row>
    <row r="49" spans="2:10">
      <c r="B49" s="331"/>
      <c r="C49" s="16" t="s">
        <v>148</v>
      </c>
      <c r="D49" s="3" t="s">
        <v>149</v>
      </c>
      <c r="E49" s="168">
        <v>42803</v>
      </c>
      <c r="F49" s="186"/>
      <c r="G49" s="186"/>
      <c r="H49" s="268"/>
      <c r="I49" s="5"/>
      <c r="J49" s="193"/>
    </row>
    <row r="50" spans="2:10" ht="15.75" thickBot="1">
      <c r="B50" s="331"/>
      <c r="C50" s="118" t="s">
        <v>152</v>
      </c>
      <c r="D50" s="120" t="s">
        <v>153</v>
      </c>
      <c r="E50" s="169">
        <v>42800</v>
      </c>
      <c r="F50" s="197"/>
      <c r="G50" s="197"/>
      <c r="H50" s="272"/>
      <c r="I50" s="198"/>
      <c r="J50" s="200"/>
    </row>
    <row r="51" spans="2:10">
      <c r="B51" s="353" t="s">
        <v>13</v>
      </c>
      <c r="C51" s="117" t="s">
        <v>157</v>
      </c>
      <c r="D51" s="119" t="s">
        <v>158</v>
      </c>
      <c r="E51" s="172">
        <v>42795</v>
      </c>
      <c r="F51" s="190"/>
      <c r="G51" s="190"/>
      <c r="H51" s="267"/>
      <c r="I51" s="191"/>
      <c r="J51" s="192"/>
    </row>
    <row r="52" spans="2:10">
      <c r="B52" s="354"/>
      <c r="C52" s="16" t="s">
        <v>161</v>
      </c>
      <c r="D52" s="3" t="s">
        <v>162</v>
      </c>
      <c r="E52" s="168">
        <v>42800</v>
      </c>
      <c r="F52" s="186"/>
      <c r="G52" s="186"/>
      <c r="H52" s="268"/>
      <c r="I52" s="5"/>
      <c r="J52" s="193"/>
    </row>
    <row r="53" spans="2:10" ht="30">
      <c r="B53" s="354"/>
      <c r="C53" s="16" t="s">
        <v>165</v>
      </c>
      <c r="D53" s="3" t="s">
        <v>166</v>
      </c>
      <c r="E53" s="168">
        <v>42794</v>
      </c>
      <c r="F53" s="168">
        <v>44307</v>
      </c>
      <c r="G53" s="168">
        <v>44323</v>
      </c>
      <c r="H53" s="269" t="s">
        <v>813</v>
      </c>
      <c r="I53" s="5">
        <f>'Repair Log May 2021'!J4</f>
        <v>16</v>
      </c>
      <c r="J53" s="193">
        <v>0</v>
      </c>
    </row>
    <row r="54" spans="2:10">
      <c r="B54" s="354"/>
      <c r="C54" s="16" t="s">
        <v>169</v>
      </c>
      <c r="D54" s="3" t="s">
        <v>170</v>
      </c>
      <c r="E54" s="168">
        <v>42794</v>
      </c>
      <c r="F54" s="168">
        <v>44377</v>
      </c>
      <c r="G54" s="168">
        <v>44392</v>
      </c>
      <c r="H54" s="269" t="s">
        <v>817</v>
      </c>
      <c r="I54" s="265">
        <f>'Repair Log July 2021'!J4</f>
        <v>15</v>
      </c>
      <c r="J54" s="193">
        <v>0</v>
      </c>
    </row>
    <row r="55" spans="2:10" ht="30">
      <c r="B55" s="354"/>
      <c r="C55" s="16" t="s">
        <v>173</v>
      </c>
      <c r="D55" s="3" t="s">
        <v>174</v>
      </c>
      <c r="E55" s="168">
        <v>42793</v>
      </c>
      <c r="F55" s="314">
        <v>44616</v>
      </c>
      <c r="G55" s="314">
        <v>44660</v>
      </c>
      <c r="H55" s="268" t="s">
        <v>818</v>
      </c>
      <c r="I55" s="5"/>
      <c r="J55" s="193">
        <f>'Repair Log Mar 2022'!J7</f>
        <v>44</v>
      </c>
    </row>
    <row r="56" spans="2:10">
      <c r="B56" s="354"/>
      <c r="C56" s="16" t="s">
        <v>177</v>
      </c>
      <c r="D56" s="3" t="s">
        <v>178</v>
      </c>
      <c r="E56" s="168">
        <v>42795</v>
      </c>
      <c r="F56" s="186"/>
      <c r="G56" s="186"/>
      <c r="H56" s="268"/>
      <c r="I56" s="5"/>
      <c r="J56" s="193"/>
    </row>
    <row r="57" spans="2:10">
      <c r="B57" s="354"/>
      <c r="C57" s="16" t="s">
        <v>181</v>
      </c>
      <c r="D57" s="3" t="s">
        <v>182</v>
      </c>
      <c r="E57" s="168">
        <v>42803</v>
      </c>
      <c r="F57" s="186"/>
      <c r="G57" s="186"/>
      <c r="H57" s="268"/>
      <c r="I57" s="5"/>
      <c r="J57" s="193"/>
    </row>
    <row r="58" spans="2:10" ht="15.75" thickBot="1">
      <c r="B58" s="355"/>
      <c r="C58" s="118" t="s">
        <v>183</v>
      </c>
      <c r="D58" s="120" t="s">
        <v>184</v>
      </c>
      <c r="E58" s="169">
        <v>42803</v>
      </c>
      <c r="F58" s="194"/>
      <c r="G58" s="194"/>
      <c r="H58" s="270"/>
      <c r="I58" s="195"/>
      <c r="J58" s="196"/>
    </row>
    <row r="59" spans="2:10">
      <c r="B59" s="354" t="s">
        <v>14</v>
      </c>
      <c r="C59" s="117" t="s">
        <v>188</v>
      </c>
      <c r="D59" s="119" t="s">
        <v>189</v>
      </c>
      <c r="E59" s="172">
        <v>42860</v>
      </c>
      <c r="F59" s="188"/>
      <c r="G59" s="188"/>
      <c r="H59" s="271"/>
      <c r="I59" s="189"/>
      <c r="J59" s="199"/>
    </row>
    <row r="60" spans="2:10">
      <c r="B60" s="354"/>
      <c r="C60" s="16" t="s">
        <v>190</v>
      </c>
      <c r="D60" s="3" t="s">
        <v>191</v>
      </c>
      <c r="E60" s="168">
        <v>42864</v>
      </c>
      <c r="F60" s="186"/>
      <c r="G60" s="186"/>
      <c r="H60" s="268"/>
      <c r="I60" s="5"/>
      <c r="J60" s="193"/>
    </row>
    <row r="61" spans="2:10">
      <c r="B61" s="354"/>
      <c r="C61" s="16" t="s">
        <v>192</v>
      </c>
      <c r="D61" s="3" t="s">
        <v>193</v>
      </c>
      <c r="E61" s="168">
        <v>42859</v>
      </c>
      <c r="F61" s="314">
        <v>44641</v>
      </c>
      <c r="G61" s="314">
        <v>44664</v>
      </c>
      <c r="H61" s="268" t="s">
        <v>881</v>
      </c>
      <c r="I61" s="5"/>
      <c r="J61" s="193">
        <f>'Repair Log Mar 2022'!J4</f>
        <v>23</v>
      </c>
    </row>
    <row r="62" spans="2:10">
      <c r="B62" s="354"/>
      <c r="C62" s="16" t="s">
        <v>194</v>
      </c>
      <c r="D62" s="3" t="s">
        <v>195</v>
      </c>
      <c r="E62" s="168">
        <v>42859</v>
      </c>
      <c r="F62" s="186"/>
      <c r="G62" s="186"/>
      <c r="H62" s="268"/>
      <c r="I62" s="5"/>
      <c r="J62" s="193"/>
    </row>
    <row r="63" spans="2:10">
      <c r="B63" s="354"/>
      <c r="C63" s="16" t="s">
        <v>196</v>
      </c>
      <c r="D63" s="3" t="s">
        <v>197</v>
      </c>
      <c r="E63" s="168">
        <v>42859</v>
      </c>
      <c r="F63" s="186"/>
      <c r="G63" s="186"/>
      <c r="H63" s="268"/>
      <c r="I63" s="5"/>
      <c r="J63" s="193"/>
    </row>
    <row r="64" spans="2:10">
      <c r="B64" s="354"/>
      <c r="C64" s="16" t="s">
        <v>198</v>
      </c>
      <c r="D64" s="3" t="s">
        <v>199</v>
      </c>
      <c r="E64" s="168">
        <v>42860</v>
      </c>
      <c r="F64" s="186"/>
      <c r="G64" s="186"/>
      <c r="H64" s="268"/>
      <c r="I64" s="5"/>
      <c r="J64" s="193"/>
    </row>
    <row r="65" spans="2:10">
      <c r="B65" s="354"/>
      <c r="C65" s="16" t="s">
        <v>200</v>
      </c>
      <c r="D65" s="3" t="s">
        <v>201</v>
      </c>
      <c r="E65" s="168">
        <v>42858</v>
      </c>
      <c r="F65" s="186"/>
      <c r="G65" s="186"/>
      <c r="H65" s="268"/>
      <c r="I65" s="5"/>
      <c r="J65" s="193"/>
    </row>
    <row r="66" spans="2:10" ht="30">
      <c r="B66" s="354"/>
      <c r="C66" s="16" t="s">
        <v>202</v>
      </c>
      <c r="D66" s="3" t="s">
        <v>203</v>
      </c>
      <c r="E66" s="168">
        <v>42858</v>
      </c>
      <c r="F66" s="168">
        <v>44514</v>
      </c>
      <c r="G66" s="168">
        <v>44546</v>
      </c>
      <c r="H66" s="269" t="s">
        <v>818</v>
      </c>
      <c r="I66" s="5">
        <f>'Repair Log Dec 2021'!J3</f>
        <v>32</v>
      </c>
      <c r="J66" s="193">
        <v>0</v>
      </c>
    </row>
    <row r="67" spans="2:10">
      <c r="B67" s="354"/>
      <c r="C67" s="16" t="s">
        <v>204</v>
      </c>
      <c r="D67" s="3" t="s">
        <v>205</v>
      </c>
      <c r="E67" s="168">
        <v>42857</v>
      </c>
      <c r="F67" s="168"/>
      <c r="G67" s="168"/>
      <c r="H67" s="268"/>
      <c r="I67" s="5"/>
      <c r="J67" s="193"/>
    </row>
    <row r="68" spans="2:10">
      <c r="B68" s="354"/>
      <c r="C68" s="16" t="s">
        <v>206</v>
      </c>
      <c r="D68" s="3" t="s">
        <v>207</v>
      </c>
      <c r="E68" s="168">
        <v>42857</v>
      </c>
      <c r="F68" s="186"/>
      <c r="G68" s="186"/>
      <c r="H68" s="268"/>
      <c r="I68" s="5"/>
      <c r="J68" s="193"/>
    </row>
    <row r="69" spans="2:10" ht="15.75" thickBot="1">
      <c r="B69" s="355"/>
      <c r="C69" s="122" t="s">
        <v>208</v>
      </c>
      <c r="D69" s="202" t="s">
        <v>209</v>
      </c>
      <c r="E69" s="171">
        <v>42874</v>
      </c>
      <c r="F69" s="197"/>
      <c r="G69" s="197"/>
      <c r="H69" s="272"/>
      <c r="I69" s="198"/>
      <c r="J69" s="200"/>
    </row>
    <row r="70" spans="2:10">
      <c r="B70" s="350" t="s">
        <v>15</v>
      </c>
      <c r="C70" s="117" t="s">
        <v>211</v>
      </c>
      <c r="D70" s="119" t="s">
        <v>212</v>
      </c>
      <c r="E70" s="172">
        <v>42858</v>
      </c>
      <c r="F70" s="190"/>
      <c r="G70" s="190"/>
      <c r="H70" s="267"/>
      <c r="I70" s="191"/>
      <c r="J70" s="192"/>
    </row>
    <row r="71" spans="2:10">
      <c r="B71" s="351"/>
      <c r="C71" s="16" t="s">
        <v>213</v>
      </c>
      <c r="D71" s="3" t="s">
        <v>214</v>
      </c>
      <c r="E71" s="168">
        <v>42857</v>
      </c>
      <c r="F71" s="186"/>
      <c r="G71" s="186"/>
      <c r="H71" s="268"/>
      <c r="I71" s="5"/>
      <c r="J71" s="193"/>
    </row>
    <row r="72" spans="2:10">
      <c r="B72" s="351"/>
      <c r="C72" s="16" t="s">
        <v>215</v>
      </c>
      <c r="D72" s="3" t="s">
        <v>216</v>
      </c>
      <c r="E72" s="168">
        <v>42863</v>
      </c>
      <c r="F72" s="186"/>
      <c r="G72" s="186"/>
      <c r="H72" s="268"/>
      <c r="I72" s="5"/>
      <c r="J72" s="193"/>
    </row>
    <row r="73" spans="2:10">
      <c r="B73" s="351"/>
      <c r="C73" s="16" t="s">
        <v>219</v>
      </c>
      <c r="D73" s="3" t="s">
        <v>220</v>
      </c>
      <c r="E73" s="168">
        <v>42863</v>
      </c>
      <c r="F73" s="186"/>
      <c r="G73" s="186"/>
      <c r="H73" s="268"/>
      <c r="I73" s="5"/>
      <c r="J73" s="193"/>
    </row>
    <row r="74" spans="2:10">
      <c r="B74" s="351"/>
      <c r="C74" s="16" t="s">
        <v>223</v>
      </c>
      <c r="D74" s="3" t="s">
        <v>224</v>
      </c>
      <c r="E74" s="168">
        <v>42863</v>
      </c>
      <c r="F74" s="186"/>
      <c r="G74" s="186"/>
      <c r="H74" s="268"/>
      <c r="I74" s="5"/>
      <c r="J74" s="193"/>
    </row>
    <row r="75" spans="2:10">
      <c r="B75" s="351"/>
      <c r="C75" s="16" t="s">
        <v>227</v>
      </c>
      <c r="D75" s="3" t="s">
        <v>228</v>
      </c>
      <c r="E75" s="168">
        <v>42878</v>
      </c>
      <c r="F75" s="186"/>
      <c r="G75" s="186"/>
      <c r="H75" s="268"/>
      <c r="I75" s="5"/>
      <c r="J75" s="193"/>
    </row>
    <row r="76" spans="2:10">
      <c r="B76" s="351"/>
      <c r="C76" s="16" t="s">
        <v>231</v>
      </c>
      <c r="D76" s="3" t="s">
        <v>232</v>
      </c>
      <c r="E76" s="168">
        <v>42863</v>
      </c>
      <c r="F76" s="186"/>
      <c r="G76" s="186"/>
      <c r="H76" s="268"/>
      <c r="I76" s="5"/>
      <c r="J76" s="193"/>
    </row>
    <row r="77" spans="2:10">
      <c r="B77" s="351"/>
      <c r="C77" s="16" t="s">
        <v>233</v>
      </c>
      <c r="D77" s="3" t="s">
        <v>234</v>
      </c>
      <c r="E77" s="168">
        <v>42864</v>
      </c>
      <c r="F77" s="186"/>
      <c r="G77" s="186"/>
      <c r="H77" s="268"/>
      <c r="I77" s="5"/>
      <c r="J77" s="193"/>
    </row>
    <row r="78" spans="2:10">
      <c r="B78" s="351"/>
      <c r="C78" s="16" t="s">
        <v>237</v>
      </c>
      <c r="D78" s="3" t="s">
        <v>238</v>
      </c>
      <c r="E78" s="168">
        <v>42877</v>
      </c>
      <c r="F78" s="186"/>
      <c r="G78" s="186"/>
      <c r="H78" s="268"/>
      <c r="I78" s="5"/>
      <c r="J78" s="193"/>
    </row>
    <row r="79" spans="2:10" ht="15.75" thickBot="1">
      <c r="B79" s="352"/>
      <c r="C79" s="118" t="s">
        <v>241</v>
      </c>
      <c r="D79" s="120" t="s">
        <v>242</v>
      </c>
      <c r="E79" s="169">
        <v>43045</v>
      </c>
      <c r="F79" s="313">
        <v>44563</v>
      </c>
      <c r="G79" s="313">
        <v>44591</v>
      </c>
      <c r="H79" s="270" t="s">
        <v>873</v>
      </c>
      <c r="I79" s="195"/>
      <c r="J79" s="196">
        <f>'Repair Log Jan 2022'!J3</f>
        <v>28</v>
      </c>
    </row>
    <row r="80" spans="2:10">
      <c r="B80" s="350" t="s">
        <v>16</v>
      </c>
      <c r="C80" s="15" t="s">
        <v>245</v>
      </c>
      <c r="D80" s="203" t="s">
        <v>246</v>
      </c>
      <c r="E80" s="170">
        <v>42661</v>
      </c>
      <c r="F80" s="170">
        <v>44612</v>
      </c>
      <c r="G80" s="170">
        <v>44660</v>
      </c>
      <c r="H80" s="274" t="s">
        <v>885</v>
      </c>
      <c r="I80" s="189">
        <f>'Repair Log Dec 2021'!J9</f>
        <v>2</v>
      </c>
      <c r="J80" s="199">
        <f>'Repair Log Mar 2022'!J10</f>
        <v>48</v>
      </c>
    </row>
    <row r="81" spans="2:10" ht="30">
      <c r="B81" s="351"/>
      <c r="C81" s="16" t="s">
        <v>249</v>
      </c>
      <c r="D81" s="3" t="s">
        <v>250</v>
      </c>
      <c r="E81" s="168">
        <v>42660</v>
      </c>
      <c r="F81" s="168">
        <v>44317</v>
      </c>
      <c r="G81" s="168">
        <v>44323</v>
      </c>
      <c r="H81" s="268" t="s">
        <v>812</v>
      </c>
      <c r="I81" s="5">
        <f>'Repair Log May 2021'!J3</f>
        <v>6</v>
      </c>
      <c r="J81" s="193">
        <v>0</v>
      </c>
    </row>
    <row r="82" spans="2:10">
      <c r="B82" s="351"/>
      <c r="C82" s="16" t="s">
        <v>253</v>
      </c>
      <c r="D82" s="3" t="s">
        <v>254</v>
      </c>
      <c r="E82" s="168">
        <v>42793</v>
      </c>
      <c r="F82" s="186"/>
      <c r="G82" s="186"/>
      <c r="H82" s="268"/>
      <c r="I82" s="5"/>
      <c r="J82" s="193"/>
    </row>
    <row r="83" spans="2:10" ht="30">
      <c r="B83" s="351"/>
      <c r="C83" s="16" t="s">
        <v>255</v>
      </c>
      <c r="D83" s="153" t="s">
        <v>256</v>
      </c>
      <c r="E83" s="168">
        <v>43046</v>
      </c>
      <c r="F83" s="168">
        <v>44510</v>
      </c>
      <c r="G83" s="168">
        <v>44533</v>
      </c>
      <c r="H83" s="269" t="s">
        <v>820</v>
      </c>
      <c r="I83" s="5">
        <f>'Repair Log Dec 2021'!J6</f>
        <v>23</v>
      </c>
      <c r="J83" s="193">
        <v>0</v>
      </c>
    </row>
    <row r="84" spans="2:10">
      <c r="B84" s="351"/>
      <c r="C84" s="16" t="s">
        <v>259</v>
      </c>
      <c r="D84" s="153" t="s">
        <v>260</v>
      </c>
      <c r="E84" s="168">
        <v>43045</v>
      </c>
      <c r="F84" s="186"/>
      <c r="G84" s="186"/>
      <c r="H84" s="268"/>
      <c r="I84" s="5"/>
      <c r="J84" s="193"/>
    </row>
    <row r="85" spans="2:10">
      <c r="B85" s="351"/>
      <c r="C85" s="16" t="s">
        <v>263</v>
      </c>
      <c r="D85" s="153" t="s">
        <v>264</v>
      </c>
      <c r="E85" s="168">
        <v>43045</v>
      </c>
      <c r="F85" s="186"/>
      <c r="G85" s="186"/>
      <c r="H85" s="268"/>
      <c r="I85" s="5"/>
      <c r="J85" s="193"/>
    </row>
    <row r="86" spans="2:10" ht="15.75" thickBot="1">
      <c r="B86" s="352"/>
      <c r="C86" s="122" t="s">
        <v>267</v>
      </c>
      <c r="D86" s="266" t="s">
        <v>268</v>
      </c>
      <c r="E86" s="171">
        <v>43058</v>
      </c>
      <c r="F86" s="197"/>
      <c r="G86" s="197"/>
      <c r="H86" s="272"/>
      <c r="I86" s="198"/>
      <c r="J86" s="200"/>
    </row>
    <row r="87" spans="2:10">
      <c r="B87" s="359" t="s">
        <v>17</v>
      </c>
      <c r="C87" s="117" t="s">
        <v>272</v>
      </c>
      <c r="D87" s="119" t="s">
        <v>273</v>
      </c>
      <c r="E87" s="172">
        <v>43231</v>
      </c>
      <c r="F87" s="190"/>
      <c r="G87" s="190"/>
      <c r="H87" s="267"/>
      <c r="I87" s="191"/>
      <c r="J87" s="192"/>
    </row>
    <row r="88" spans="2:10">
      <c r="B88" s="360"/>
      <c r="C88" s="123" t="s">
        <v>275</v>
      </c>
      <c r="D88" s="3" t="s">
        <v>276</v>
      </c>
      <c r="E88" s="168">
        <v>43226</v>
      </c>
      <c r="F88" s="186"/>
      <c r="G88" s="186"/>
      <c r="H88" s="268"/>
      <c r="I88" s="5"/>
      <c r="J88" s="193"/>
    </row>
    <row r="89" spans="2:10">
      <c r="B89" s="360"/>
      <c r="C89" s="123" t="s">
        <v>278</v>
      </c>
      <c r="D89" s="3" t="s">
        <v>279</v>
      </c>
      <c r="E89" s="168">
        <v>43228</v>
      </c>
      <c r="F89" s="186"/>
      <c r="G89" s="186"/>
      <c r="H89" s="268"/>
      <c r="I89" s="5"/>
      <c r="J89" s="193"/>
    </row>
    <row r="90" spans="2:10">
      <c r="B90" s="360"/>
      <c r="C90" s="123" t="s">
        <v>281</v>
      </c>
      <c r="D90" s="3" t="s">
        <v>282</v>
      </c>
      <c r="E90" s="168">
        <v>43224</v>
      </c>
      <c r="F90" s="186"/>
      <c r="G90" s="186"/>
      <c r="H90" s="268"/>
      <c r="I90" s="5"/>
      <c r="J90" s="193"/>
    </row>
    <row r="91" spans="2:10">
      <c r="B91" s="360"/>
      <c r="C91" s="123" t="s">
        <v>284</v>
      </c>
      <c r="D91" s="3" t="s">
        <v>285</v>
      </c>
      <c r="E91" s="168">
        <v>43225</v>
      </c>
      <c r="F91" s="186"/>
      <c r="G91" s="186"/>
      <c r="H91" s="268"/>
      <c r="I91" s="5"/>
      <c r="J91" s="193"/>
    </row>
    <row r="92" spans="2:10">
      <c r="B92" s="360"/>
      <c r="C92" s="123" t="s">
        <v>287</v>
      </c>
      <c r="D92" s="3" t="s">
        <v>288</v>
      </c>
      <c r="E92" s="168">
        <v>43222</v>
      </c>
      <c r="F92" s="186"/>
      <c r="G92" s="186"/>
      <c r="H92" s="268"/>
      <c r="I92" s="5"/>
      <c r="J92" s="193"/>
    </row>
    <row r="93" spans="2:10">
      <c r="B93" s="360"/>
      <c r="C93" s="123" t="s">
        <v>290</v>
      </c>
      <c r="D93" s="3" t="s">
        <v>291</v>
      </c>
      <c r="E93" s="168">
        <v>43227</v>
      </c>
      <c r="F93" s="186"/>
      <c r="G93" s="186"/>
      <c r="H93" s="268"/>
      <c r="I93" s="5"/>
      <c r="J93" s="193"/>
    </row>
    <row r="94" spans="2:10" ht="15.75" thickBot="1">
      <c r="B94" s="361"/>
      <c r="C94" s="125" t="s">
        <v>293</v>
      </c>
      <c r="D94" s="202" t="s">
        <v>294</v>
      </c>
      <c r="E94" s="171">
        <v>43223</v>
      </c>
      <c r="F94" s="194"/>
      <c r="G94" s="194"/>
      <c r="H94" s="270"/>
      <c r="I94" s="195"/>
      <c r="J94" s="196"/>
    </row>
    <row r="95" spans="2:10">
      <c r="B95" s="359" t="s">
        <v>18</v>
      </c>
      <c r="C95" s="117" t="s">
        <v>297</v>
      </c>
      <c r="D95" s="119" t="s">
        <v>298</v>
      </c>
      <c r="E95" s="172">
        <v>43229</v>
      </c>
      <c r="F95" s="188"/>
      <c r="G95" s="188"/>
      <c r="H95" s="271"/>
      <c r="I95" s="189"/>
      <c r="J95" s="199"/>
    </row>
    <row r="96" spans="2:10">
      <c r="B96" s="360"/>
      <c r="C96" s="123" t="s">
        <v>300</v>
      </c>
      <c r="D96" s="3" t="s">
        <v>301</v>
      </c>
      <c r="E96" s="168">
        <v>43225</v>
      </c>
      <c r="F96" s="314">
        <v>44628</v>
      </c>
      <c r="G96" s="314">
        <v>44668</v>
      </c>
      <c r="H96" s="268" t="s">
        <v>888</v>
      </c>
      <c r="I96" s="5"/>
      <c r="J96" s="193">
        <f>'Repair Log Apr 2022'!J5</f>
        <v>40</v>
      </c>
    </row>
    <row r="97" spans="2:10">
      <c r="B97" s="360"/>
      <c r="C97" s="206" t="s">
        <v>303</v>
      </c>
      <c r="D97" s="12" t="s">
        <v>304</v>
      </c>
      <c r="E97" s="207">
        <v>43229</v>
      </c>
      <c r="F97" s="186"/>
      <c r="G97" s="186"/>
      <c r="H97" s="268"/>
      <c r="I97" s="5"/>
      <c r="J97" s="193"/>
    </row>
    <row r="98" spans="2:10">
      <c r="B98" s="360"/>
      <c r="C98" s="123" t="s">
        <v>305</v>
      </c>
      <c r="D98" s="3" t="s">
        <v>306</v>
      </c>
      <c r="E98" s="168">
        <v>43227</v>
      </c>
      <c r="F98" s="186"/>
      <c r="G98" s="186"/>
      <c r="H98" s="268"/>
      <c r="I98" s="5"/>
      <c r="J98" s="193"/>
    </row>
    <row r="99" spans="2:10">
      <c r="B99" s="360"/>
      <c r="C99" s="123" t="s">
        <v>308</v>
      </c>
      <c r="D99" s="3" t="s">
        <v>309</v>
      </c>
      <c r="E99" s="168">
        <v>43224</v>
      </c>
      <c r="F99" s="186"/>
      <c r="G99" s="186"/>
      <c r="H99" s="268"/>
      <c r="I99" s="5"/>
      <c r="J99" s="193"/>
    </row>
    <row r="100" spans="2:10" ht="30">
      <c r="B100" s="360"/>
      <c r="C100" s="123" t="s">
        <v>311</v>
      </c>
      <c r="D100" s="3" t="s">
        <v>312</v>
      </c>
      <c r="E100" s="168">
        <v>43222</v>
      </c>
      <c r="F100" s="168">
        <v>44356</v>
      </c>
      <c r="G100" s="168">
        <v>44393</v>
      </c>
      <c r="H100" s="275" t="s">
        <v>814</v>
      </c>
      <c r="I100" s="265">
        <f>'Repair Log July 2021'!J3</f>
        <v>37</v>
      </c>
      <c r="J100" s="193">
        <v>0</v>
      </c>
    </row>
    <row r="101" spans="2:10">
      <c r="B101" s="360"/>
      <c r="C101" s="123" t="s">
        <v>314</v>
      </c>
      <c r="D101" s="3" t="s">
        <v>315</v>
      </c>
      <c r="E101" s="168">
        <v>43223</v>
      </c>
      <c r="F101" s="186"/>
      <c r="G101" s="186"/>
      <c r="H101" s="268"/>
      <c r="I101" s="5"/>
      <c r="J101" s="193"/>
    </row>
    <row r="102" spans="2:10" ht="15.75" thickBot="1">
      <c r="B102" s="361"/>
      <c r="C102" s="124" t="s">
        <v>317</v>
      </c>
      <c r="D102" s="120" t="s">
        <v>318</v>
      </c>
      <c r="E102" s="169">
        <v>43223</v>
      </c>
      <c r="F102" s="197"/>
      <c r="G102" s="197"/>
      <c r="H102" s="272"/>
      <c r="I102" s="198"/>
      <c r="J102" s="200"/>
    </row>
    <row r="103" spans="2:10">
      <c r="B103" s="356" t="s">
        <v>19</v>
      </c>
      <c r="C103" s="117" t="s">
        <v>321</v>
      </c>
      <c r="D103" s="119" t="s">
        <v>322</v>
      </c>
      <c r="E103" s="172">
        <v>43226</v>
      </c>
      <c r="F103" s="190"/>
      <c r="G103" s="190"/>
      <c r="H103" s="267"/>
      <c r="I103" s="191"/>
      <c r="J103" s="192"/>
    </row>
    <row r="104" spans="2:10">
      <c r="B104" s="357"/>
      <c r="C104" s="123" t="s">
        <v>324</v>
      </c>
      <c r="D104" s="3" t="s">
        <v>325</v>
      </c>
      <c r="E104" s="168">
        <v>43228</v>
      </c>
      <c r="F104" s="186"/>
      <c r="G104" s="186"/>
      <c r="H104" s="268"/>
      <c r="I104" s="5"/>
      <c r="J104" s="193"/>
    </row>
    <row r="105" spans="2:10">
      <c r="B105" s="357"/>
      <c r="C105" s="123" t="s">
        <v>327</v>
      </c>
      <c r="D105" s="3" t="s">
        <v>328</v>
      </c>
      <c r="E105" s="168">
        <v>43228</v>
      </c>
      <c r="F105" s="186"/>
      <c r="G105" s="186"/>
      <c r="H105" s="268"/>
      <c r="I105" s="5"/>
      <c r="J105" s="193"/>
    </row>
    <row r="106" spans="2:10">
      <c r="B106" s="357"/>
      <c r="C106" s="123" t="s">
        <v>330</v>
      </c>
      <c r="D106" s="3" t="s">
        <v>331</v>
      </c>
      <c r="E106" s="168">
        <v>43363</v>
      </c>
      <c r="F106" s="186"/>
      <c r="G106" s="186"/>
      <c r="H106" s="268"/>
      <c r="I106" s="5"/>
      <c r="J106" s="193"/>
    </row>
    <row r="107" spans="2:10">
      <c r="B107" s="357"/>
      <c r="C107" s="123" t="s">
        <v>334</v>
      </c>
      <c r="D107" s="3" t="s">
        <v>335</v>
      </c>
      <c r="E107" s="168">
        <v>43228</v>
      </c>
      <c r="F107" s="186"/>
      <c r="G107" s="186"/>
      <c r="H107" s="268"/>
      <c r="I107" s="5"/>
      <c r="J107" s="193"/>
    </row>
    <row r="108" spans="2:10" ht="30">
      <c r="B108" s="357"/>
      <c r="C108" s="123" t="s">
        <v>337</v>
      </c>
      <c r="D108" s="3" t="s">
        <v>338</v>
      </c>
      <c r="E108" s="168">
        <v>43361</v>
      </c>
      <c r="F108" s="168">
        <v>44310</v>
      </c>
      <c r="G108" s="168">
        <v>44329</v>
      </c>
      <c r="H108" s="275" t="s">
        <v>814</v>
      </c>
      <c r="I108" s="5">
        <f>'Repair Log May 2021'!J6</f>
        <v>19</v>
      </c>
      <c r="J108" s="193">
        <v>0</v>
      </c>
    </row>
    <row r="109" spans="2:10">
      <c r="B109" s="357"/>
      <c r="C109" s="123" t="s">
        <v>341</v>
      </c>
      <c r="D109" s="3" t="s">
        <v>342</v>
      </c>
      <c r="E109" s="168">
        <v>43362</v>
      </c>
      <c r="F109" s="186"/>
      <c r="G109" s="186"/>
      <c r="H109" s="268"/>
      <c r="I109" s="5"/>
      <c r="J109" s="193"/>
    </row>
    <row r="110" spans="2:10" ht="15.75" thickBot="1">
      <c r="B110" s="358"/>
      <c r="C110" s="125" t="s">
        <v>345</v>
      </c>
      <c r="D110" s="202" t="s">
        <v>346</v>
      </c>
      <c r="E110" s="171">
        <v>43369</v>
      </c>
      <c r="F110" s="194"/>
      <c r="G110" s="194"/>
      <c r="H110" s="270"/>
      <c r="I110" s="195"/>
      <c r="J110" s="196"/>
    </row>
    <row r="111" spans="2:10">
      <c r="B111" s="356" t="s">
        <v>20</v>
      </c>
      <c r="C111" s="117" t="s">
        <v>350</v>
      </c>
      <c r="D111" s="119" t="s">
        <v>351</v>
      </c>
      <c r="E111" s="172">
        <v>43369</v>
      </c>
      <c r="F111" s="188"/>
      <c r="G111" s="188"/>
      <c r="H111" s="271"/>
      <c r="I111" s="189"/>
      <c r="J111" s="199"/>
    </row>
    <row r="112" spans="2:10">
      <c r="B112" s="357"/>
      <c r="C112" s="123" t="s">
        <v>354</v>
      </c>
      <c r="D112" s="3" t="s">
        <v>355</v>
      </c>
      <c r="E112" s="168">
        <v>43370</v>
      </c>
      <c r="F112" s="186"/>
      <c r="G112" s="186"/>
      <c r="H112" s="268"/>
      <c r="I112" s="5"/>
      <c r="J112" s="193"/>
    </row>
    <row r="113" spans="2:10">
      <c r="B113" s="357"/>
      <c r="C113" s="123" t="s">
        <v>358</v>
      </c>
      <c r="D113" s="3" t="s">
        <v>359</v>
      </c>
      <c r="E113" s="168">
        <v>43363</v>
      </c>
      <c r="F113" s="186"/>
      <c r="G113" s="186"/>
      <c r="H113" s="268"/>
      <c r="I113" s="5"/>
      <c r="J113" s="193"/>
    </row>
    <row r="114" spans="2:10">
      <c r="B114" s="357"/>
      <c r="C114" s="123" t="s">
        <v>362</v>
      </c>
      <c r="D114" s="3" t="s">
        <v>363</v>
      </c>
      <c r="E114" s="168">
        <v>43368</v>
      </c>
      <c r="F114" s="186"/>
      <c r="G114" s="186"/>
      <c r="H114" s="268"/>
      <c r="I114" s="5"/>
      <c r="J114" s="193"/>
    </row>
    <row r="115" spans="2:10">
      <c r="B115" s="357"/>
      <c r="C115" s="123" t="s">
        <v>366</v>
      </c>
      <c r="D115" s="3" t="s">
        <v>367</v>
      </c>
      <c r="E115" s="168">
        <v>43368</v>
      </c>
      <c r="F115" s="314">
        <v>44623</v>
      </c>
      <c r="G115" s="314">
        <v>44665</v>
      </c>
      <c r="H115" s="268" t="s">
        <v>887</v>
      </c>
      <c r="I115" s="5"/>
      <c r="J115" s="193">
        <f>'Repair Log Apr 2022'!J4</f>
        <v>42</v>
      </c>
    </row>
    <row r="116" spans="2:10">
      <c r="B116" s="357"/>
      <c r="C116" s="123" t="s">
        <v>370</v>
      </c>
      <c r="D116" s="3" t="s">
        <v>371</v>
      </c>
      <c r="E116" s="168">
        <v>43370</v>
      </c>
      <c r="F116" s="186"/>
      <c r="G116" s="186"/>
      <c r="H116" s="268"/>
      <c r="I116" s="5"/>
      <c r="J116" s="193"/>
    </row>
    <row r="117" spans="2:10">
      <c r="B117" s="357"/>
      <c r="C117" s="123" t="s">
        <v>374</v>
      </c>
      <c r="D117" s="3" t="s">
        <v>375</v>
      </c>
      <c r="E117" s="168">
        <v>43371</v>
      </c>
      <c r="F117" s="186"/>
      <c r="G117" s="186"/>
      <c r="H117" s="268"/>
      <c r="I117" s="5"/>
      <c r="J117" s="193"/>
    </row>
    <row r="118" spans="2:10" ht="15.75" thickBot="1">
      <c r="B118" s="358"/>
      <c r="C118" s="125" t="s">
        <v>378</v>
      </c>
      <c r="D118" s="202" t="s">
        <v>379</v>
      </c>
      <c r="E118" s="171">
        <v>43370</v>
      </c>
      <c r="F118" s="197"/>
      <c r="G118" s="197"/>
      <c r="H118" s="272"/>
      <c r="I118" s="198"/>
      <c r="J118" s="200"/>
    </row>
    <row r="119" spans="2:10">
      <c r="B119" s="356" t="s">
        <v>21</v>
      </c>
      <c r="C119" s="117" t="s">
        <v>383</v>
      </c>
      <c r="D119" s="119" t="s">
        <v>384</v>
      </c>
      <c r="E119" s="172">
        <v>43368</v>
      </c>
      <c r="F119" s="190"/>
      <c r="G119" s="190"/>
      <c r="H119" s="267"/>
      <c r="I119" s="191"/>
      <c r="J119" s="192"/>
    </row>
    <row r="120" spans="2:10">
      <c r="B120" s="357"/>
      <c r="C120" s="123" t="s">
        <v>387</v>
      </c>
      <c r="D120" s="3" t="s">
        <v>388</v>
      </c>
      <c r="E120" s="168">
        <v>43371</v>
      </c>
      <c r="F120" s="314">
        <v>44642</v>
      </c>
      <c r="G120" s="314">
        <v>44660</v>
      </c>
      <c r="H120" s="268" t="s">
        <v>882</v>
      </c>
      <c r="I120" s="5"/>
      <c r="J120" s="193">
        <f>'Repair Log Mar 2022'!J5</f>
        <v>18</v>
      </c>
    </row>
    <row r="121" spans="2:10">
      <c r="B121" s="357"/>
      <c r="C121" s="123" t="s">
        <v>391</v>
      </c>
      <c r="D121" s="3" t="s">
        <v>392</v>
      </c>
      <c r="E121" s="168">
        <v>43363</v>
      </c>
      <c r="F121" s="186"/>
      <c r="G121" s="186"/>
      <c r="H121" s="268"/>
      <c r="I121" s="5"/>
      <c r="J121" s="193"/>
    </row>
    <row r="122" spans="2:10" ht="30">
      <c r="B122" s="357"/>
      <c r="C122" s="123" t="s">
        <v>395</v>
      </c>
      <c r="D122" s="3" t="s">
        <v>396</v>
      </c>
      <c r="E122" s="168">
        <v>43361</v>
      </c>
      <c r="F122" s="168">
        <v>44324</v>
      </c>
      <c r="G122" s="168">
        <v>44334</v>
      </c>
      <c r="H122" s="276" t="s">
        <v>816</v>
      </c>
      <c r="I122" s="5">
        <f>'Repair Log May 2021'!J9</f>
        <v>10</v>
      </c>
      <c r="J122" s="193">
        <v>0</v>
      </c>
    </row>
    <row r="123" spans="2:10">
      <c r="B123" s="357"/>
      <c r="C123" s="123" t="s">
        <v>399</v>
      </c>
      <c r="D123" s="3" t="s">
        <v>400</v>
      </c>
      <c r="E123" s="168">
        <v>43362</v>
      </c>
      <c r="F123" s="314">
        <v>44644</v>
      </c>
      <c r="G123" s="314">
        <v>44662</v>
      </c>
      <c r="H123" s="268" t="s">
        <v>880</v>
      </c>
      <c r="I123" s="5"/>
      <c r="J123" s="193">
        <f>'Repair Log Mar 2022'!J3</f>
        <v>18</v>
      </c>
    </row>
    <row r="124" spans="2:10">
      <c r="B124" s="357"/>
      <c r="C124" s="123" t="s">
        <v>403</v>
      </c>
      <c r="D124" s="3" t="s">
        <v>404</v>
      </c>
      <c r="E124" s="168">
        <v>43362</v>
      </c>
      <c r="F124" s="186"/>
      <c r="G124" s="186"/>
      <c r="H124" s="268"/>
      <c r="I124" s="5"/>
      <c r="J124" s="193"/>
    </row>
    <row r="125" spans="2:10">
      <c r="B125" s="357"/>
      <c r="C125" s="123" t="s">
        <v>407</v>
      </c>
      <c r="D125" s="3" t="s">
        <v>408</v>
      </c>
      <c r="E125" s="168">
        <v>43369</v>
      </c>
      <c r="F125" s="314">
        <v>44647</v>
      </c>
      <c r="G125" s="314">
        <v>44660</v>
      </c>
      <c r="H125" s="268" t="s">
        <v>884</v>
      </c>
      <c r="I125" s="5"/>
      <c r="J125" s="193">
        <f>'Repair Log Mar 2022'!J8</f>
        <v>13</v>
      </c>
    </row>
    <row r="126" spans="2:10" ht="15.75" thickBot="1">
      <c r="B126" s="358"/>
      <c r="C126" s="125" t="s">
        <v>411</v>
      </c>
      <c r="D126" s="202" t="s">
        <v>412</v>
      </c>
      <c r="E126" s="171">
        <v>43370</v>
      </c>
      <c r="F126" s="194"/>
      <c r="G126" s="194"/>
      <c r="H126" s="270"/>
      <c r="I126" s="195"/>
      <c r="J126" s="196"/>
    </row>
    <row r="127" spans="2:10">
      <c r="B127" s="356" t="s">
        <v>22</v>
      </c>
      <c r="C127" s="117" t="s">
        <v>416</v>
      </c>
      <c r="D127" s="119" t="s">
        <v>417</v>
      </c>
      <c r="E127" s="172">
        <v>43627</v>
      </c>
      <c r="F127" s="188"/>
      <c r="G127" s="188"/>
      <c r="H127" s="271"/>
      <c r="I127" s="189"/>
      <c r="J127" s="199"/>
    </row>
    <row r="128" spans="2:10">
      <c r="B128" s="357"/>
      <c r="C128" s="123" t="s">
        <v>420</v>
      </c>
      <c r="D128" s="3" t="s">
        <v>421</v>
      </c>
      <c r="E128" s="168">
        <v>43630</v>
      </c>
      <c r="F128" s="186"/>
      <c r="G128" s="186"/>
      <c r="H128" s="268"/>
      <c r="I128" s="5"/>
      <c r="J128" s="193"/>
    </row>
    <row r="129" spans="2:10">
      <c r="B129" s="357"/>
      <c r="C129" s="123" t="s">
        <v>424</v>
      </c>
      <c r="D129" s="3" t="s">
        <v>425</v>
      </c>
      <c r="E129" s="168">
        <v>43628</v>
      </c>
      <c r="F129" s="314">
        <v>44551</v>
      </c>
      <c r="G129" s="314">
        <v>44584</v>
      </c>
      <c r="H129" s="268" t="s">
        <v>874</v>
      </c>
      <c r="I129" s="5">
        <f>(M6-'Repair Log Jan 2022'!G4)+1</f>
        <v>11</v>
      </c>
      <c r="J129" s="193">
        <f>'Repair Log Jan 2022'!H4-M7</f>
        <v>22</v>
      </c>
    </row>
    <row r="130" spans="2:10">
      <c r="B130" s="357"/>
      <c r="C130" s="123" t="s">
        <v>428</v>
      </c>
      <c r="D130" s="3" t="s">
        <v>429</v>
      </c>
      <c r="E130" s="168">
        <v>43632</v>
      </c>
      <c r="F130" s="186"/>
      <c r="G130" s="186"/>
      <c r="H130" s="268"/>
      <c r="I130" s="5"/>
      <c r="J130" s="193"/>
    </row>
    <row r="131" spans="2:10">
      <c r="B131" s="357"/>
      <c r="C131" s="123" t="s">
        <v>432</v>
      </c>
      <c r="D131" s="3" t="s">
        <v>433</v>
      </c>
      <c r="E131" s="168">
        <v>43631</v>
      </c>
      <c r="F131" s="186"/>
      <c r="G131" s="186"/>
      <c r="H131" s="268"/>
      <c r="I131" s="5"/>
      <c r="J131" s="193"/>
    </row>
    <row r="132" spans="2:10">
      <c r="B132" s="357"/>
      <c r="C132" s="123" t="s">
        <v>436</v>
      </c>
      <c r="D132" s="3" t="s">
        <v>437</v>
      </c>
      <c r="E132" s="168">
        <v>43629</v>
      </c>
      <c r="F132" s="314">
        <v>44647</v>
      </c>
      <c r="G132" s="314">
        <v>44653</v>
      </c>
      <c r="H132" s="268" t="s">
        <v>886</v>
      </c>
      <c r="I132" s="5"/>
      <c r="J132" s="193">
        <f>'Repair Log Mar 2022'!J11</f>
        <v>6</v>
      </c>
    </row>
    <row r="133" spans="2:10">
      <c r="B133" s="357"/>
      <c r="C133" s="123" t="s">
        <v>438</v>
      </c>
      <c r="D133" s="3" t="s">
        <v>439</v>
      </c>
      <c r="E133" s="168">
        <v>43628</v>
      </c>
      <c r="F133" s="186"/>
      <c r="G133" s="186"/>
      <c r="H133" s="268"/>
      <c r="I133" s="5"/>
      <c r="J133" s="193"/>
    </row>
    <row r="134" spans="2:10" ht="15.75" thickBot="1">
      <c r="B134" s="358"/>
      <c r="C134" s="125" t="s">
        <v>442</v>
      </c>
      <c r="D134" s="202" t="s">
        <v>443</v>
      </c>
      <c r="E134" s="171">
        <v>43629</v>
      </c>
      <c r="F134" s="197"/>
      <c r="G134" s="197"/>
      <c r="H134" s="272"/>
      <c r="I134" s="198"/>
      <c r="J134" s="200"/>
    </row>
    <row r="135" spans="2:10">
      <c r="B135" s="353" t="s">
        <v>23</v>
      </c>
      <c r="C135" s="117" t="s">
        <v>447</v>
      </c>
      <c r="D135" s="119" t="s">
        <v>448</v>
      </c>
      <c r="E135" s="172">
        <v>43629</v>
      </c>
      <c r="F135" s="190"/>
      <c r="G135" s="190"/>
      <c r="H135" s="267"/>
      <c r="I135" s="191"/>
      <c r="J135" s="192"/>
    </row>
    <row r="136" spans="2:10">
      <c r="B136" s="354"/>
      <c r="C136" s="123" t="s">
        <v>449</v>
      </c>
      <c r="D136" s="3" t="s">
        <v>450</v>
      </c>
      <c r="E136" s="168">
        <v>43630</v>
      </c>
      <c r="F136" s="186"/>
      <c r="G136" s="186"/>
      <c r="H136" s="268"/>
      <c r="I136" s="5"/>
      <c r="J136" s="193"/>
    </row>
    <row r="137" spans="2:10">
      <c r="B137" s="354"/>
      <c r="C137" s="123" t="s">
        <v>453</v>
      </c>
      <c r="D137" s="3" t="s">
        <v>454</v>
      </c>
      <c r="E137" s="168">
        <v>43632</v>
      </c>
      <c r="F137" s="186"/>
      <c r="G137" s="186"/>
      <c r="H137" s="268"/>
      <c r="I137" s="5"/>
      <c r="J137" s="193"/>
    </row>
    <row r="138" spans="2:10">
      <c r="B138" s="354"/>
      <c r="C138" s="123" t="s">
        <v>457</v>
      </c>
      <c r="D138" s="3" t="s">
        <v>458</v>
      </c>
      <c r="E138" s="168">
        <v>43631</v>
      </c>
      <c r="F138" s="186"/>
      <c r="G138" s="186"/>
      <c r="H138" s="268"/>
      <c r="I138" s="5"/>
      <c r="J138" s="193"/>
    </row>
    <row r="139" spans="2:10">
      <c r="B139" s="354"/>
      <c r="C139" s="123" t="s">
        <v>461</v>
      </c>
      <c r="D139" s="3" t="s">
        <v>462</v>
      </c>
      <c r="E139" s="168">
        <v>43632</v>
      </c>
      <c r="F139" s="314">
        <v>44582</v>
      </c>
      <c r="G139" s="314">
        <v>44620</v>
      </c>
      <c r="H139" s="268" t="s">
        <v>878</v>
      </c>
      <c r="I139" s="5"/>
      <c r="J139" s="193">
        <f>'Repair Log Feb 2022'!J3</f>
        <v>38</v>
      </c>
    </row>
    <row r="140" spans="2:10" ht="30">
      <c r="B140" s="354"/>
      <c r="C140" s="123" t="s">
        <v>465</v>
      </c>
      <c r="D140" s="3" t="s">
        <v>466</v>
      </c>
      <c r="E140" s="168">
        <v>43631</v>
      </c>
      <c r="F140" s="168">
        <v>44274</v>
      </c>
      <c r="G140" s="168">
        <v>44300</v>
      </c>
      <c r="H140" s="268" t="s">
        <v>810</v>
      </c>
      <c r="I140" s="265">
        <f>'Repair Log Apr 2021'!J4</f>
        <v>26</v>
      </c>
      <c r="J140" s="193">
        <v>0</v>
      </c>
    </row>
    <row r="141" spans="2:10">
      <c r="B141" s="354"/>
      <c r="C141" s="123" t="s">
        <v>469</v>
      </c>
      <c r="D141" s="3" t="s">
        <v>470</v>
      </c>
      <c r="E141" s="168">
        <v>43627</v>
      </c>
      <c r="F141" s="186"/>
      <c r="G141" s="186"/>
      <c r="H141" s="268"/>
      <c r="I141" s="5"/>
      <c r="J141" s="193"/>
    </row>
    <row r="142" spans="2:10" ht="15.75" thickBot="1">
      <c r="B142" s="355"/>
      <c r="C142" s="125" t="s">
        <v>473</v>
      </c>
      <c r="D142" s="202" t="s">
        <v>474</v>
      </c>
      <c r="E142" s="171">
        <v>43628</v>
      </c>
      <c r="F142" s="194"/>
      <c r="G142" s="194"/>
      <c r="H142" s="270"/>
      <c r="I142" s="195"/>
      <c r="J142" s="196"/>
    </row>
    <row r="143" spans="2:10">
      <c r="B143" s="353" t="s">
        <v>24</v>
      </c>
      <c r="C143" s="117" t="s">
        <v>478</v>
      </c>
      <c r="D143" s="119" t="s">
        <v>479</v>
      </c>
      <c r="E143" s="172">
        <v>43627</v>
      </c>
      <c r="F143" s="188"/>
      <c r="G143" s="188"/>
      <c r="H143" s="271"/>
      <c r="I143" s="189"/>
      <c r="J143" s="199"/>
    </row>
    <row r="144" spans="2:10">
      <c r="B144" s="354"/>
      <c r="C144" s="123" t="s">
        <v>481</v>
      </c>
      <c r="D144" s="3" t="s">
        <v>482</v>
      </c>
      <c r="E144" s="168">
        <v>43630</v>
      </c>
      <c r="F144" s="186"/>
      <c r="G144" s="186"/>
      <c r="H144" s="268"/>
      <c r="I144" s="5"/>
      <c r="J144" s="193"/>
    </row>
    <row r="145" spans="2:10">
      <c r="B145" s="354"/>
      <c r="C145" s="123" t="s">
        <v>485</v>
      </c>
      <c r="D145" s="3" t="s">
        <v>486</v>
      </c>
      <c r="E145" s="168">
        <v>43629</v>
      </c>
      <c r="F145" s="186"/>
      <c r="G145" s="186"/>
      <c r="H145" s="268"/>
      <c r="I145" s="5"/>
      <c r="J145" s="193"/>
    </row>
    <row r="146" spans="2:10">
      <c r="B146" s="354"/>
      <c r="C146" s="123" t="s">
        <v>489</v>
      </c>
      <c r="D146" s="3" t="s">
        <v>490</v>
      </c>
      <c r="E146" s="168">
        <v>43628</v>
      </c>
      <c r="F146" s="186"/>
      <c r="G146" s="186"/>
      <c r="H146" s="268"/>
      <c r="I146" s="5"/>
      <c r="J146" s="193"/>
    </row>
    <row r="147" spans="2:10">
      <c r="B147" s="354"/>
      <c r="C147" s="206" t="s">
        <v>493</v>
      </c>
      <c r="D147" s="12" t="s">
        <v>494</v>
      </c>
      <c r="E147" s="207">
        <v>43724</v>
      </c>
      <c r="F147" s="186"/>
      <c r="G147" s="186"/>
      <c r="H147" s="268"/>
      <c r="I147" s="5"/>
      <c r="J147" s="193"/>
    </row>
    <row r="148" spans="2:10">
      <c r="B148" s="354"/>
      <c r="C148" s="123" t="s">
        <v>496</v>
      </c>
      <c r="D148" s="3" t="s">
        <v>497</v>
      </c>
      <c r="E148" s="168">
        <v>43721</v>
      </c>
      <c r="F148" s="186"/>
      <c r="G148" s="186"/>
      <c r="H148" s="268"/>
      <c r="I148" s="5"/>
      <c r="J148" s="193"/>
    </row>
    <row r="149" spans="2:10">
      <c r="B149" s="354"/>
      <c r="C149" s="123" t="s">
        <v>500</v>
      </c>
      <c r="D149" s="3" t="s">
        <v>501</v>
      </c>
      <c r="E149" s="168">
        <v>43720</v>
      </c>
      <c r="F149" s="186"/>
      <c r="G149" s="186"/>
      <c r="H149" s="268"/>
      <c r="I149" s="5"/>
      <c r="J149" s="193"/>
    </row>
    <row r="150" spans="2:10">
      <c r="B150" s="354"/>
      <c r="C150" s="123" t="s">
        <v>504</v>
      </c>
      <c r="D150" s="3" t="s">
        <v>505</v>
      </c>
      <c r="E150" s="168">
        <v>43724</v>
      </c>
      <c r="F150" s="186"/>
      <c r="G150" s="186"/>
      <c r="H150" s="268"/>
      <c r="I150" s="5"/>
      <c r="J150" s="193"/>
    </row>
    <row r="151" spans="2:10">
      <c r="B151" s="354"/>
      <c r="C151" s="123" t="s">
        <v>508</v>
      </c>
      <c r="D151" s="3" t="s">
        <v>509</v>
      </c>
      <c r="E151" s="168">
        <v>43722</v>
      </c>
      <c r="F151" s="186"/>
      <c r="G151" s="186"/>
      <c r="H151" s="268"/>
      <c r="I151" s="5"/>
      <c r="J151" s="193"/>
    </row>
    <row r="152" spans="2:10" ht="15.75" thickBot="1">
      <c r="B152" s="355"/>
      <c r="C152" s="218" t="s">
        <v>512</v>
      </c>
      <c r="D152" s="219" t="s">
        <v>513</v>
      </c>
      <c r="E152" s="220">
        <v>43724</v>
      </c>
      <c r="F152" s="197"/>
      <c r="G152" s="197"/>
      <c r="H152" s="272"/>
      <c r="I152" s="198"/>
      <c r="J152" s="200"/>
    </row>
    <row r="153" spans="2:10">
      <c r="B153" s="353" t="s">
        <v>25</v>
      </c>
      <c r="C153" s="117" t="s">
        <v>517</v>
      </c>
      <c r="D153" s="119" t="s">
        <v>518</v>
      </c>
      <c r="E153" s="172">
        <v>43724</v>
      </c>
      <c r="F153" s="190"/>
      <c r="G153" s="190"/>
      <c r="H153" s="267"/>
      <c r="I153" s="191"/>
      <c r="J153" s="192"/>
    </row>
    <row r="154" spans="2:10">
      <c r="B154" s="354"/>
      <c r="C154" s="123" t="s">
        <v>521</v>
      </c>
      <c r="D154" s="3" t="s">
        <v>522</v>
      </c>
      <c r="E154" s="168">
        <v>43720</v>
      </c>
      <c r="F154" s="186"/>
      <c r="G154" s="186"/>
      <c r="H154" s="268"/>
      <c r="I154" s="5"/>
      <c r="J154" s="193"/>
    </row>
    <row r="155" spans="2:10">
      <c r="B155" s="354"/>
      <c r="C155" s="123" t="s">
        <v>524</v>
      </c>
      <c r="D155" s="3" t="s">
        <v>525</v>
      </c>
      <c r="E155" s="168">
        <v>43720</v>
      </c>
      <c r="F155" s="186"/>
      <c r="G155" s="186"/>
      <c r="H155" s="268"/>
      <c r="I155" s="5"/>
      <c r="J155" s="193"/>
    </row>
    <row r="156" spans="2:10">
      <c r="B156" s="354"/>
      <c r="C156" s="123" t="s">
        <v>528</v>
      </c>
      <c r="D156" s="3" t="s">
        <v>529</v>
      </c>
      <c r="E156" s="168">
        <v>43719</v>
      </c>
      <c r="F156" s="186"/>
      <c r="G156" s="186"/>
      <c r="H156" s="268"/>
      <c r="I156" s="5"/>
      <c r="J156" s="193"/>
    </row>
    <row r="157" spans="2:10">
      <c r="B157" s="354"/>
      <c r="C157" s="123" t="s">
        <v>532</v>
      </c>
      <c r="D157" s="3" t="s">
        <v>533</v>
      </c>
      <c r="E157" s="168">
        <v>43721</v>
      </c>
      <c r="F157" s="186"/>
      <c r="G157" s="186"/>
      <c r="H157" s="268"/>
      <c r="I157" s="5"/>
      <c r="J157" s="193"/>
    </row>
    <row r="158" spans="2:10">
      <c r="B158" s="354"/>
      <c r="C158" s="123" t="s">
        <v>536</v>
      </c>
      <c r="D158" s="3" t="s">
        <v>537</v>
      </c>
      <c r="E158" s="168">
        <v>43718</v>
      </c>
      <c r="F158" s="186"/>
      <c r="G158" s="186"/>
      <c r="H158" s="268"/>
      <c r="I158" s="5"/>
      <c r="J158" s="193"/>
    </row>
    <row r="159" spans="2:10">
      <c r="B159" s="354"/>
      <c r="C159" s="123" t="s">
        <v>540</v>
      </c>
      <c r="D159" s="3" t="s">
        <v>541</v>
      </c>
      <c r="E159" s="168">
        <v>43722</v>
      </c>
      <c r="F159" s="186"/>
      <c r="G159" s="186"/>
      <c r="H159" s="268"/>
      <c r="I159" s="5"/>
      <c r="J159" s="193"/>
    </row>
    <row r="160" spans="2:10" ht="15.75" thickBot="1">
      <c r="B160" s="355"/>
      <c r="C160" s="125" t="s">
        <v>544</v>
      </c>
      <c r="D160" s="202" t="s">
        <v>545</v>
      </c>
      <c r="E160" s="171">
        <v>43723</v>
      </c>
      <c r="F160" s="194"/>
      <c r="G160" s="194"/>
      <c r="H160" s="270"/>
      <c r="I160" s="195"/>
      <c r="J160" s="196"/>
    </row>
    <row r="161" spans="2:10">
      <c r="B161" s="353" t="s">
        <v>26</v>
      </c>
      <c r="C161" s="117" t="s">
        <v>549</v>
      </c>
      <c r="D161" s="119" t="s">
        <v>550</v>
      </c>
      <c r="E161" s="172">
        <v>43719</v>
      </c>
      <c r="F161" s="188"/>
      <c r="G161" s="188"/>
      <c r="H161" s="271"/>
      <c r="I161" s="189"/>
      <c r="J161" s="199"/>
    </row>
    <row r="162" spans="2:10">
      <c r="B162" s="354"/>
      <c r="C162" s="123" t="s">
        <v>553</v>
      </c>
      <c r="D162" s="3" t="s">
        <v>554</v>
      </c>
      <c r="E162" s="168">
        <v>43719</v>
      </c>
      <c r="F162" s="186"/>
      <c r="G162" s="186"/>
      <c r="H162" s="268"/>
      <c r="I162" s="5"/>
      <c r="J162" s="193"/>
    </row>
    <row r="163" spans="2:10">
      <c r="B163" s="354"/>
      <c r="C163" s="123" t="s">
        <v>557</v>
      </c>
      <c r="D163" s="3" t="s">
        <v>558</v>
      </c>
      <c r="E163" s="168">
        <v>43718</v>
      </c>
      <c r="F163" s="186"/>
      <c r="G163" s="186"/>
      <c r="H163" s="268"/>
      <c r="I163" s="5"/>
      <c r="J163" s="193"/>
    </row>
    <row r="164" spans="2:10">
      <c r="B164" s="354"/>
      <c r="C164" s="206" t="s">
        <v>561</v>
      </c>
      <c r="D164" s="12" t="s">
        <v>562</v>
      </c>
      <c r="E164" s="207">
        <v>43724</v>
      </c>
      <c r="F164" s="186"/>
      <c r="G164" s="186"/>
      <c r="H164" s="268"/>
      <c r="I164" s="5"/>
      <c r="J164" s="193"/>
    </row>
    <row r="165" spans="2:10">
      <c r="B165" s="354"/>
      <c r="C165" s="123" t="s">
        <v>563</v>
      </c>
      <c r="D165" s="3" t="s">
        <v>564</v>
      </c>
      <c r="E165" s="168">
        <v>43718</v>
      </c>
      <c r="F165" s="186"/>
      <c r="G165" s="186"/>
      <c r="H165" s="268"/>
      <c r="I165" s="5"/>
      <c r="J165" s="193"/>
    </row>
    <row r="166" spans="2:10">
      <c r="B166" s="354"/>
      <c r="C166" s="206" t="s">
        <v>567</v>
      </c>
      <c r="D166" s="12" t="s">
        <v>568</v>
      </c>
      <c r="E166" s="207">
        <v>43724</v>
      </c>
      <c r="F166" s="186"/>
      <c r="G166" s="186"/>
      <c r="H166" s="268"/>
      <c r="I166" s="5"/>
      <c r="J166" s="193"/>
    </row>
    <row r="167" spans="2:10">
      <c r="B167" s="354"/>
      <c r="C167" s="123" t="s">
        <v>571</v>
      </c>
      <c r="D167" s="3" t="s">
        <v>572</v>
      </c>
      <c r="E167" s="168">
        <v>43720</v>
      </c>
      <c r="F167" s="186"/>
      <c r="G167" s="186"/>
      <c r="H167" s="268"/>
      <c r="I167" s="5"/>
      <c r="J167" s="193"/>
    </row>
    <row r="168" spans="2:10">
      <c r="B168" s="354"/>
      <c r="C168" s="123" t="s">
        <v>575</v>
      </c>
      <c r="D168" s="3" t="s">
        <v>576</v>
      </c>
      <c r="E168" s="168">
        <v>43724</v>
      </c>
      <c r="F168" s="186"/>
      <c r="G168" s="186"/>
      <c r="H168" s="268"/>
      <c r="I168" s="5"/>
      <c r="J168" s="193"/>
    </row>
    <row r="169" spans="2:10" ht="15.75" thickBot="1">
      <c r="B169" s="355"/>
      <c r="C169" s="124" t="s">
        <v>579</v>
      </c>
      <c r="D169" s="120" t="s">
        <v>580</v>
      </c>
      <c r="E169" s="169">
        <v>43722</v>
      </c>
      <c r="F169" s="194"/>
      <c r="G169" s="194"/>
      <c r="H169" s="270"/>
      <c r="I169" s="195"/>
      <c r="J169" s="196"/>
    </row>
    <row r="173" spans="2:10">
      <c r="H173" s="180" t="s">
        <v>749</v>
      </c>
      <c r="I173" s="181">
        <f>SUM(I2:I169)</f>
        <v>315</v>
      </c>
      <c r="J173" s="182">
        <f>SUM(J2:J169)</f>
        <v>519</v>
      </c>
    </row>
    <row r="174" spans="2:10" ht="15.75" thickBot="1">
      <c r="J174" s="183"/>
    </row>
    <row r="175" spans="2:10" ht="31.5" thickTop="1" thickBot="1">
      <c r="I175" s="184" t="s">
        <v>750</v>
      </c>
      <c r="J175" s="201">
        <f>I173+J173</f>
        <v>834</v>
      </c>
    </row>
    <row r="176" spans="2:10" ht="15.75" thickTop="1"/>
  </sheetData>
  <mergeCells count="20">
    <mergeCell ref="B161:B169"/>
    <mergeCell ref="B111:B118"/>
    <mergeCell ref="B119:B126"/>
    <mergeCell ref="B127:B134"/>
    <mergeCell ref="B135:B142"/>
    <mergeCell ref="B143:B152"/>
    <mergeCell ref="B153:B160"/>
    <mergeCell ref="B103:B110"/>
    <mergeCell ref="B2:B11"/>
    <mergeCell ref="B12:B21"/>
    <mergeCell ref="B22:B30"/>
    <mergeCell ref="B31:B39"/>
    <mergeCell ref="B40:B45"/>
    <mergeCell ref="B46:B50"/>
    <mergeCell ref="B51:B58"/>
    <mergeCell ref="B59:B69"/>
    <mergeCell ref="B70:B79"/>
    <mergeCell ref="B80:B86"/>
    <mergeCell ref="B87:B94"/>
    <mergeCell ref="B95:B102"/>
  </mergeCells>
  <conditionalFormatting sqref="D2:D11">
    <cfRule type="duplicateValues" dxfId="20" priority="21"/>
  </conditionalFormatting>
  <conditionalFormatting sqref="D12:D21">
    <cfRule type="duplicateValues" dxfId="19" priority="20"/>
  </conditionalFormatting>
  <conditionalFormatting sqref="D22:D30">
    <cfRule type="duplicateValues" dxfId="18" priority="19"/>
  </conditionalFormatting>
  <conditionalFormatting sqref="D31:D39">
    <cfRule type="duplicateValues" dxfId="17" priority="18"/>
  </conditionalFormatting>
  <conditionalFormatting sqref="D40:D45">
    <cfRule type="duplicateValues" dxfId="16" priority="17"/>
  </conditionalFormatting>
  <conditionalFormatting sqref="D46:D50">
    <cfRule type="duplicateValues" dxfId="15" priority="16"/>
  </conditionalFormatting>
  <conditionalFormatting sqref="D51:D58">
    <cfRule type="duplicateValues" dxfId="14" priority="15"/>
  </conditionalFormatting>
  <conditionalFormatting sqref="D59:D69">
    <cfRule type="duplicateValues" dxfId="13" priority="14"/>
  </conditionalFormatting>
  <conditionalFormatting sqref="D70:D79">
    <cfRule type="duplicateValues" dxfId="12" priority="13"/>
  </conditionalFormatting>
  <conditionalFormatting sqref="D80:D84 D86">
    <cfRule type="duplicateValues" dxfId="11" priority="12"/>
  </conditionalFormatting>
  <conditionalFormatting sqref="D85">
    <cfRule type="duplicateValues" dxfId="10" priority="11"/>
  </conditionalFormatting>
  <conditionalFormatting sqref="D87:D94">
    <cfRule type="duplicateValues" dxfId="9" priority="10"/>
  </conditionalFormatting>
  <conditionalFormatting sqref="D95:D102">
    <cfRule type="duplicateValues" dxfId="8" priority="9"/>
  </conditionalFormatting>
  <conditionalFormatting sqref="D103:D110">
    <cfRule type="duplicateValues" dxfId="7" priority="8"/>
  </conditionalFormatting>
  <conditionalFormatting sqref="D111:D118">
    <cfRule type="duplicateValues" dxfId="6" priority="7"/>
  </conditionalFormatting>
  <conditionalFormatting sqref="D119:D126">
    <cfRule type="duplicateValues" dxfId="5" priority="6"/>
  </conditionalFormatting>
  <conditionalFormatting sqref="D127:D134">
    <cfRule type="duplicateValues" dxfId="4" priority="5"/>
  </conditionalFormatting>
  <conditionalFormatting sqref="D135:D142">
    <cfRule type="duplicateValues" dxfId="3" priority="4"/>
  </conditionalFormatting>
  <conditionalFormatting sqref="D143:D152">
    <cfRule type="duplicateValues" dxfId="2" priority="3"/>
  </conditionalFormatting>
  <conditionalFormatting sqref="D153:D160">
    <cfRule type="duplicateValues" dxfId="1" priority="2"/>
  </conditionalFormatting>
  <conditionalFormatting sqref="D161:D169">
    <cfRule type="duplicateValues" dxfId="0" priority="1"/>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2447E-D451-4720-AB6B-D6472E6236B9}">
  <dimension ref="A1:N6"/>
  <sheetViews>
    <sheetView workbookViewId="0">
      <selection activeCell="E18" sqref="E18"/>
    </sheetView>
  </sheetViews>
  <sheetFormatPr defaultRowHeight="15"/>
  <cols>
    <col min="1" max="1" width="10" bestFit="1" customWidth="1"/>
    <col min="2" max="2" width="23.28515625" customWidth="1"/>
    <col min="3" max="3" width="15.5703125" bestFit="1" customWidth="1"/>
    <col min="4" max="4" width="38.28515625" customWidth="1"/>
    <col min="5" max="5" width="20" customWidth="1"/>
    <col min="6" max="6" width="42.28515625" customWidth="1"/>
    <col min="7" max="8" width="13.28515625" customWidth="1"/>
    <col min="9" max="9" width="27.28515625" bestFit="1" customWidth="1"/>
    <col min="10" max="10" width="11.7109375" bestFit="1" customWidth="1"/>
    <col min="11" max="11" width="13.140625" bestFit="1" customWidth="1"/>
    <col min="12" max="12" width="16.140625" bestFit="1" customWidth="1"/>
    <col min="13" max="13" width="10.85546875" bestFit="1" customWidth="1"/>
    <col min="14" max="14" width="10.7109375" bestFit="1" customWidth="1"/>
  </cols>
  <sheetData>
    <row r="1" spans="1:14" ht="16.5" thickBot="1">
      <c r="A1" s="371" t="s">
        <v>586</v>
      </c>
      <c r="B1" s="372"/>
      <c r="C1" s="372"/>
      <c r="D1" s="372"/>
      <c r="E1" s="372"/>
      <c r="F1" s="372"/>
      <c r="G1" s="372"/>
      <c r="H1" s="372"/>
      <c r="I1" s="372"/>
      <c r="J1" s="372"/>
    </row>
    <row r="2" spans="1:14" s="234" customFormat="1" ht="31.5">
      <c r="A2" s="231" t="s">
        <v>760</v>
      </c>
      <c r="B2" s="232" t="s">
        <v>587</v>
      </c>
      <c r="C2" s="232" t="s">
        <v>28</v>
      </c>
      <c r="D2" s="232" t="s">
        <v>588</v>
      </c>
      <c r="E2" s="232" t="s">
        <v>589</v>
      </c>
      <c r="F2" s="232" t="s">
        <v>590</v>
      </c>
      <c r="G2" s="232" t="s">
        <v>591</v>
      </c>
      <c r="H2" s="233" t="s">
        <v>592</v>
      </c>
      <c r="I2" s="112" t="s">
        <v>761</v>
      </c>
      <c r="J2" s="112" t="s">
        <v>762</v>
      </c>
    </row>
    <row r="3" spans="1:14" s="234" customFormat="1" ht="31.5">
      <c r="A3" s="236" t="s">
        <v>606</v>
      </c>
      <c r="B3" s="130" t="s">
        <v>107</v>
      </c>
      <c r="C3" s="127" t="s">
        <v>106</v>
      </c>
      <c r="D3" s="127" t="s">
        <v>604</v>
      </c>
      <c r="E3" s="127" t="s">
        <v>595</v>
      </c>
      <c r="F3" s="127" t="s">
        <v>608</v>
      </c>
      <c r="G3" s="237">
        <v>44276</v>
      </c>
      <c r="H3" s="238">
        <v>44300</v>
      </c>
      <c r="I3" s="239" t="s">
        <v>600</v>
      </c>
      <c r="J3" s="259">
        <f>H3-N3</f>
        <v>13</v>
      </c>
      <c r="M3" s="116" t="s">
        <v>585</v>
      </c>
      <c r="N3" s="85">
        <v>44287</v>
      </c>
    </row>
    <row r="4" spans="1:14" s="234" customFormat="1" ht="31.5">
      <c r="A4" s="373" t="s">
        <v>593</v>
      </c>
      <c r="B4" s="240" t="s">
        <v>603</v>
      </c>
      <c r="C4" s="241" t="s">
        <v>465</v>
      </c>
      <c r="D4" s="242" t="s">
        <v>763</v>
      </c>
      <c r="E4" s="242" t="s">
        <v>596</v>
      </c>
      <c r="F4" s="242" t="s">
        <v>764</v>
      </c>
      <c r="G4" s="243">
        <v>44274</v>
      </c>
      <c r="H4" s="243">
        <v>44300</v>
      </c>
      <c r="I4" s="241" t="s">
        <v>597</v>
      </c>
      <c r="J4" s="259">
        <f>H4-G4</f>
        <v>26</v>
      </c>
      <c r="K4" s="235" t="s">
        <v>770</v>
      </c>
    </row>
    <row r="5" spans="1:14" s="234" customFormat="1" ht="47.25">
      <c r="A5" s="373"/>
      <c r="B5" s="240" t="s">
        <v>605</v>
      </c>
      <c r="C5" s="241" t="s">
        <v>70</v>
      </c>
      <c r="D5" s="242" t="s">
        <v>765</v>
      </c>
      <c r="E5" s="127" t="s">
        <v>766</v>
      </c>
      <c r="F5" s="242" t="s">
        <v>767</v>
      </c>
      <c r="G5" s="243">
        <v>44285</v>
      </c>
      <c r="H5" s="243">
        <v>44298</v>
      </c>
      <c r="I5" s="241" t="s">
        <v>597</v>
      </c>
      <c r="J5" s="259">
        <f>H5-N3</f>
        <v>11</v>
      </c>
    </row>
    <row r="6" spans="1:14" s="234" customFormat="1" ht="31.5">
      <c r="A6" s="373"/>
      <c r="B6" s="240" t="s">
        <v>594</v>
      </c>
      <c r="C6" s="241" t="s">
        <v>95</v>
      </c>
      <c r="D6" s="242" t="s">
        <v>768</v>
      </c>
      <c r="E6" s="242" t="s">
        <v>610</v>
      </c>
      <c r="F6" s="242" t="s">
        <v>769</v>
      </c>
      <c r="G6" s="243">
        <v>44275</v>
      </c>
      <c r="H6" s="243">
        <v>44302</v>
      </c>
      <c r="I6" s="241" t="s">
        <v>597</v>
      </c>
      <c r="J6" s="259">
        <f>H6-N3</f>
        <v>15</v>
      </c>
    </row>
  </sheetData>
  <mergeCells count="2">
    <mergeCell ref="A1:J1"/>
    <mergeCell ref="A4:A6"/>
  </mergeCells>
  <pageMargins left="0.7" right="0.7" top="0.75" bottom="0.75" header="0.3" footer="0.3"/>
  <pageSetup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9F286-3F1D-474C-9BF3-7A8B6065DD53}">
  <dimension ref="A1:J9"/>
  <sheetViews>
    <sheetView workbookViewId="0">
      <selection sqref="A1:J1"/>
    </sheetView>
  </sheetViews>
  <sheetFormatPr defaultRowHeight="15"/>
  <cols>
    <col min="1" max="1" width="10" bestFit="1" customWidth="1"/>
    <col min="2" max="2" width="16.28515625" bestFit="1" customWidth="1"/>
    <col min="3" max="3" width="12.42578125" bestFit="1" customWidth="1"/>
    <col min="4" max="4" width="38.28515625" customWidth="1"/>
    <col min="5" max="5" width="32" customWidth="1"/>
    <col min="6" max="6" width="42.28515625" customWidth="1"/>
    <col min="7" max="8" width="13.28515625" customWidth="1"/>
    <col min="9" max="9" width="15.42578125" bestFit="1" customWidth="1"/>
    <col min="10" max="10" width="11.7109375" bestFit="1" customWidth="1"/>
    <col min="11" max="11" width="10.7109375" bestFit="1" customWidth="1"/>
  </cols>
  <sheetData>
    <row r="1" spans="1:10" ht="16.5" thickBot="1">
      <c r="A1" s="371" t="s">
        <v>586</v>
      </c>
      <c r="B1" s="372"/>
      <c r="C1" s="372"/>
      <c r="D1" s="372"/>
      <c r="E1" s="372"/>
      <c r="F1" s="372"/>
      <c r="G1" s="372"/>
      <c r="H1" s="372"/>
      <c r="I1" s="372"/>
      <c r="J1" s="372"/>
    </row>
    <row r="2" spans="1:10" s="234" customFormat="1" ht="31.5">
      <c r="A2" s="231" t="s">
        <v>760</v>
      </c>
      <c r="B2" s="232" t="s">
        <v>587</v>
      </c>
      <c r="C2" s="232" t="s">
        <v>28</v>
      </c>
      <c r="D2" s="232" t="s">
        <v>588</v>
      </c>
      <c r="E2" s="232" t="s">
        <v>589</v>
      </c>
      <c r="F2" s="232" t="s">
        <v>590</v>
      </c>
      <c r="G2" s="232" t="s">
        <v>591</v>
      </c>
      <c r="H2" s="233" t="s">
        <v>592</v>
      </c>
      <c r="I2" s="112" t="s">
        <v>761</v>
      </c>
      <c r="J2" s="112" t="s">
        <v>762</v>
      </c>
    </row>
    <row r="3" spans="1:10" ht="30">
      <c r="A3" s="374" t="s">
        <v>593</v>
      </c>
      <c r="B3" s="130" t="s">
        <v>250</v>
      </c>
      <c r="C3" s="127" t="s">
        <v>249</v>
      </c>
      <c r="D3" s="5" t="s">
        <v>771</v>
      </c>
      <c r="E3" s="5" t="s">
        <v>610</v>
      </c>
      <c r="F3" s="5" t="s">
        <v>772</v>
      </c>
      <c r="G3" s="244">
        <v>44317</v>
      </c>
      <c r="H3" s="244">
        <v>44323</v>
      </c>
      <c r="I3" s="3" t="s">
        <v>773</v>
      </c>
      <c r="J3" s="3">
        <f>H3-G3</f>
        <v>6</v>
      </c>
    </row>
    <row r="4" spans="1:10" ht="31.5">
      <c r="A4" s="374"/>
      <c r="B4" s="130" t="s">
        <v>166</v>
      </c>
      <c r="C4" s="127" t="s">
        <v>165</v>
      </c>
      <c r="D4" s="127" t="s">
        <v>774</v>
      </c>
      <c r="E4" s="127" t="s">
        <v>775</v>
      </c>
      <c r="F4" s="127" t="s">
        <v>776</v>
      </c>
      <c r="G4" s="237">
        <v>44307</v>
      </c>
      <c r="H4" s="237">
        <v>44323</v>
      </c>
      <c r="I4" s="245" t="s">
        <v>773</v>
      </c>
      <c r="J4" s="3">
        <f t="shared" ref="J4:J9" si="0">H4-G4</f>
        <v>16</v>
      </c>
    </row>
    <row r="5" spans="1:10" ht="31.5">
      <c r="A5" s="374"/>
      <c r="B5" s="130" t="s">
        <v>594</v>
      </c>
      <c r="C5" s="3" t="s">
        <v>95</v>
      </c>
      <c r="D5" s="126" t="s">
        <v>777</v>
      </c>
      <c r="E5" s="126" t="s">
        <v>775</v>
      </c>
      <c r="F5" s="126" t="s">
        <v>778</v>
      </c>
      <c r="G5" s="246">
        <v>44317</v>
      </c>
      <c r="H5" s="246">
        <v>44323</v>
      </c>
      <c r="I5" s="247" t="s">
        <v>599</v>
      </c>
      <c r="J5" s="3">
        <f t="shared" si="0"/>
        <v>6</v>
      </c>
    </row>
    <row r="6" spans="1:10" ht="36.75">
      <c r="A6" s="248" t="s">
        <v>606</v>
      </c>
      <c r="B6" s="240" t="s">
        <v>338</v>
      </c>
      <c r="C6" s="127" t="s">
        <v>337</v>
      </c>
      <c r="D6" s="126" t="s">
        <v>779</v>
      </c>
      <c r="E6" s="126" t="s">
        <v>780</v>
      </c>
      <c r="F6" s="126" t="s">
        <v>607</v>
      </c>
      <c r="G6" s="249">
        <v>44310</v>
      </c>
      <c r="H6" s="249">
        <v>44329</v>
      </c>
      <c r="I6" s="128" t="s">
        <v>599</v>
      </c>
      <c r="J6" s="3">
        <f t="shared" si="0"/>
        <v>19</v>
      </c>
    </row>
    <row r="7" spans="1:10" ht="45">
      <c r="A7" s="375" t="s">
        <v>609</v>
      </c>
      <c r="B7" s="240" t="s">
        <v>101</v>
      </c>
      <c r="C7" s="3" t="s">
        <v>100</v>
      </c>
      <c r="D7" s="5" t="s">
        <v>781</v>
      </c>
      <c r="E7" s="5" t="s">
        <v>602</v>
      </c>
      <c r="F7" s="5" t="s">
        <v>782</v>
      </c>
      <c r="G7" s="244">
        <v>44325</v>
      </c>
      <c r="H7" s="244">
        <v>44334</v>
      </c>
      <c r="I7" s="3" t="s">
        <v>783</v>
      </c>
      <c r="J7" s="3">
        <f t="shared" si="0"/>
        <v>9</v>
      </c>
    </row>
    <row r="8" spans="1:10" ht="31.5">
      <c r="A8" s="375"/>
      <c r="B8" s="240" t="s">
        <v>92</v>
      </c>
      <c r="C8" s="3" t="s">
        <v>91</v>
      </c>
      <c r="D8" s="126" t="s">
        <v>784</v>
      </c>
      <c r="E8" s="126" t="s">
        <v>785</v>
      </c>
      <c r="F8" s="126" t="s">
        <v>786</v>
      </c>
      <c r="G8" s="249">
        <v>44318</v>
      </c>
      <c r="H8" s="250">
        <v>44325</v>
      </c>
      <c r="I8" s="251" t="s">
        <v>599</v>
      </c>
      <c r="J8" s="3">
        <f t="shared" si="0"/>
        <v>7</v>
      </c>
    </row>
    <row r="9" spans="1:10" ht="52.5">
      <c r="A9" s="248" t="s">
        <v>611</v>
      </c>
      <c r="B9" s="240" t="s">
        <v>787</v>
      </c>
      <c r="C9" s="127" t="s">
        <v>395</v>
      </c>
      <c r="D9" s="252" t="s">
        <v>788</v>
      </c>
      <c r="E9" s="252" t="s">
        <v>775</v>
      </c>
      <c r="F9" s="252" t="s">
        <v>789</v>
      </c>
      <c r="G9" s="253">
        <v>44324</v>
      </c>
      <c r="H9" s="238">
        <v>44334</v>
      </c>
      <c r="I9" s="239" t="s">
        <v>773</v>
      </c>
      <c r="J9" s="3">
        <f t="shared" si="0"/>
        <v>10</v>
      </c>
    </row>
  </sheetData>
  <mergeCells count="3">
    <mergeCell ref="A1:J1"/>
    <mergeCell ref="A3:A5"/>
    <mergeCell ref="A7:A8"/>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A3278-BB1B-4CC5-A5C5-C7DD1FA442EC}">
  <dimension ref="A1:J4"/>
  <sheetViews>
    <sheetView workbookViewId="0">
      <selection sqref="A1:J1"/>
    </sheetView>
  </sheetViews>
  <sheetFormatPr defaultRowHeight="15"/>
  <cols>
    <col min="1" max="1" width="10" bestFit="1" customWidth="1"/>
    <col min="2" max="2" width="16.28515625" bestFit="1" customWidth="1"/>
    <col min="3" max="3" width="12.42578125" bestFit="1" customWidth="1"/>
    <col min="4" max="4" width="38.28515625" customWidth="1"/>
    <col min="5" max="5" width="32" customWidth="1"/>
    <col min="6" max="6" width="42.28515625" customWidth="1"/>
    <col min="7" max="8" width="13.28515625" customWidth="1"/>
    <col min="9" max="9" width="15.42578125" bestFit="1" customWidth="1"/>
    <col min="10" max="10" width="11.7109375" bestFit="1" customWidth="1"/>
  </cols>
  <sheetData>
    <row r="1" spans="1:10" ht="16.5" thickBot="1">
      <c r="A1" s="371" t="s">
        <v>586</v>
      </c>
      <c r="B1" s="372"/>
      <c r="C1" s="372"/>
      <c r="D1" s="372"/>
      <c r="E1" s="372"/>
      <c r="F1" s="372"/>
      <c r="G1" s="372"/>
      <c r="H1" s="372"/>
      <c r="I1" s="372"/>
      <c r="J1" s="372"/>
    </row>
    <row r="2" spans="1:10" s="234" customFormat="1" ht="31.5">
      <c r="A2" s="231" t="s">
        <v>760</v>
      </c>
      <c r="B2" s="232" t="s">
        <v>587</v>
      </c>
      <c r="C2" s="232" t="s">
        <v>28</v>
      </c>
      <c r="D2" s="232" t="s">
        <v>588</v>
      </c>
      <c r="E2" s="232" t="s">
        <v>589</v>
      </c>
      <c r="F2" s="232" t="s">
        <v>590</v>
      </c>
      <c r="G2" s="232" t="s">
        <v>591</v>
      </c>
      <c r="H2" s="233" t="s">
        <v>592</v>
      </c>
      <c r="I2" s="112" t="s">
        <v>761</v>
      </c>
      <c r="J2" s="112" t="s">
        <v>762</v>
      </c>
    </row>
    <row r="3" spans="1:10" ht="31.5">
      <c r="A3" s="240" t="s">
        <v>606</v>
      </c>
      <c r="B3" s="240" t="s">
        <v>790</v>
      </c>
      <c r="C3" s="126" t="s">
        <v>311</v>
      </c>
      <c r="D3" s="126" t="s">
        <v>779</v>
      </c>
      <c r="E3" s="126" t="s">
        <v>780</v>
      </c>
      <c r="F3" s="126" t="s">
        <v>607</v>
      </c>
      <c r="G3" s="254">
        <v>44356</v>
      </c>
      <c r="H3" s="254">
        <v>44393</v>
      </c>
      <c r="I3" s="128" t="s">
        <v>599</v>
      </c>
      <c r="J3" s="258">
        <f>H3-G3</f>
        <v>37</v>
      </c>
    </row>
    <row r="4" spans="1:10" ht="15.75">
      <c r="A4" s="255" t="s">
        <v>791</v>
      </c>
      <c r="B4" s="255" t="s">
        <v>792</v>
      </c>
      <c r="C4" s="127" t="s">
        <v>169</v>
      </c>
      <c r="D4" s="127" t="s">
        <v>793</v>
      </c>
      <c r="E4" s="127" t="s">
        <v>595</v>
      </c>
      <c r="F4" s="127" t="s">
        <v>601</v>
      </c>
      <c r="G4" s="256">
        <v>44377</v>
      </c>
      <c r="H4" s="257">
        <v>44392</v>
      </c>
      <c r="I4" s="257" t="s">
        <v>599</v>
      </c>
      <c r="J4" s="259">
        <f>H4-G4</f>
        <v>15</v>
      </c>
    </row>
  </sheetData>
  <mergeCells count="1">
    <mergeCell ref="A1:J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67D8FF0EBC1E34CAA966933F5D9F9ED" ma:contentTypeVersion="17" ma:contentTypeDescription="Create a new document." ma:contentTypeScope="" ma:versionID="439770bec7794d21e15900065ecc15c8">
  <xsd:schema xmlns:xsd="http://www.w3.org/2001/XMLSchema" xmlns:xs="http://www.w3.org/2001/XMLSchema" xmlns:p="http://schemas.microsoft.com/office/2006/metadata/properties" xmlns:ns1="http://schemas.microsoft.com/sharepoint/v3" xmlns:ns2="8bcd9205-aa71-43b1-82fe-dcc00a36dd04" xmlns:ns3="83a6049c-05c8-4e22-bd03-2c19a5f84a8b" targetNamespace="http://schemas.microsoft.com/office/2006/metadata/properties" ma:root="true" ma:fieldsID="1bbc5ad7ea28e613aaec200fd9de14a7" ns1:_="" ns2:_="" ns3:_="">
    <xsd:import namespace="http://schemas.microsoft.com/sharepoint/v3"/>
    <xsd:import namespace="8bcd9205-aa71-43b1-82fe-dcc00a36dd04"/>
    <xsd:import namespace="83a6049c-05c8-4e22-bd03-2c19a5f84a8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1:PublishingStartDate" minOccurs="0"/>
                <xsd:element ref="ns1:PublishingExpirationDate" minOccurs="0"/>
                <xsd:element ref="ns2:MediaServiceLocation" minOccurs="0"/>
                <xsd:element ref="ns3:SharedWithUsers" minOccurs="0"/>
                <xsd:element ref="ns3:SharedWithDetails"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2"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3"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bcd9205-aa71-43b1-82fe-dcc00a36dd04"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e905b797-93a9-4c36-9d72-1ad65c8e506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3a6049c-05c8-4e22-bd03-2c19a5f84a8b" elementFormDefault="qualified">
    <xsd:import namespace="http://schemas.microsoft.com/office/2006/documentManagement/types"/>
    <xsd:import namespace="http://schemas.microsoft.com/office/infopath/2007/PartnerControls"/>
    <xsd:element name="SharedWithUsers" ma:index="15"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e97f6c16-a42c-4dfe-b35d-62a0e7d34d20}" ma:internalName="TaxCatchAll" ma:showField="CatchAllData" ma:web="83a6049c-05c8-4e22-bd03-2c19a5f84a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lcf76f155ced4ddcb4097134ff3c332f xmlns="8bcd9205-aa71-43b1-82fe-dcc00a36dd04">
      <Terms xmlns="http://schemas.microsoft.com/office/infopath/2007/PartnerControls"/>
    </lcf76f155ced4ddcb4097134ff3c332f>
    <TaxCatchAll xmlns="83a6049c-05c8-4e22-bd03-2c19a5f84a8b" xsi:nil="true"/>
  </documentManagement>
</p:properties>
</file>

<file path=customXml/itemProps1.xml><?xml version="1.0" encoding="utf-8"?>
<ds:datastoreItem xmlns:ds="http://schemas.openxmlformats.org/officeDocument/2006/customXml" ds:itemID="{6ECEEA6C-DE34-4938-8761-93BE09C78ACE}">
  <ds:schemaRefs>
    <ds:schemaRef ds:uri="http://schemas.microsoft.com/sharepoint/v3/contenttype/forms"/>
  </ds:schemaRefs>
</ds:datastoreItem>
</file>

<file path=customXml/itemProps2.xml><?xml version="1.0" encoding="utf-8"?>
<ds:datastoreItem xmlns:ds="http://schemas.openxmlformats.org/officeDocument/2006/customXml" ds:itemID="{4AE5BE5B-C679-4D16-9467-E7F5199C2A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bcd9205-aa71-43b1-82fe-dcc00a36dd04"/>
    <ds:schemaRef ds:uri="83a6049c-05c8-4e22-bd03-2c19a5f84a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176B9F-7D5C-4903-914E-98B1918AAD38}">
  <ds:schemaRefs>
    <ds:schemaRef ds:uri="http://purl.org/dc/elements/1.1/"/>
    <ds:schemaRef ds:uri="http://schemas.microsoft.com/office/infopath/2007/PartnerControls"/>
    <ds:schemaRef ds:uri="http://schemas.microsoft.com/office/2006/metadata/properties"/>
    <ds:schemaRef ds:uri="http://www.w3.org/XML/1998/namespace"/>
    <ds:schemaRef ds:uri="http://purl.org/dc/dcmitype/"/>
    <ds:schemaRef ds:uri="http://purl.org/dc/terms/"/>
    <ds:schemaRef ds:uri="http://schemas.microsoft.com/office/2006/documentManagement/types"/>
    <ds:schemaRef ds:uri="8bcd9205-aa71-43b1-82fe-dcc00a36dd04"/>
    <ds:schemaRef ds:uri="http://schemas.openxmlformats.org/package/2006/metadata/core-properties"/>
    <ds:schemaRef ds:uri="83a6049c-05c8-4e22-bd03-2c19a5f84a8b"/>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Summary</vt:lpstr>
      <vt:lpstr>Project Technology Days </vt:lpstr>
      <vt:lpstr>BH Failure Data (WQT &amp; Repair)</vt:lpstr>
      <vt:lpstr>SDG Impacts</vt:lpstr>
      <vt:lpstr>HH Lists</vt:lpstr>
      <vt:lpstr>Summary of Repair Logs</vt:lpstr>
      <vt:lpstr>Repair Log Apr 2021</vt:lpstr>
      <vt:lpstr>Repair Log May 2021</vt:lpstr>
      <vt:lpstr>Repair Log July 2021</vt:lpstr>
      <vt:lpstr>Repair Log Dec 2021</vt:lpstr>
      <vt:lpstr>Repair Log Jan 2022</vt:lpstr>
      <vt:lpstr>Repair Log Feb 2022</vt:lpstr>
      <vt:lpstr>Repair Log Mar 2022</vt:lpstr>
      <vt:lpstr>Repair Log Apr 2022</vt:lpstr>
      <vt:lpstr>GS5106</vt:lpstr>
      <vt:lpstr>GS5186</vt:lpstr>
      <vt:lpstr>GS5187</vt:lpstr>
      <vt:lpstr>GS5188</vt:lpstr>
      <vt:lpstr>GS5189</vt:lpstr>
      <vt:lpstr>GS5190</vt:lpstr>
      <vt:lpstr>GS5191</vt:lpstr>
      <vt:lpstr>GS5192</vt:lpstr>
      <vt:lpstr>GS5193</vt:lpstr>
      <vt:lpstr>GS5194</vt:lpstr>
      <vt:lpstr>GS5196</vt:lpstr>
      <vt:lpstr>GS5197</vt:lpstr>
      <vt:lpstr>GS6349</vt:lpstr>
      <vt:lpstr>GS6350</vt:lpstr>
      <vt:lpstr>GS6351</vt:lpstr>
      <vt:lpstr>GS7362</vt:lpstr>
      <vt:lpstr>GS7363</vt:lpstr>
      <vt:lpstr>GS7364</vt:lpstr>
      <vt:lpstr>GS7365</vt:lpstr>
      <vt:lpstr>GS7366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RAPHA</dc:creator>
  <cp:keywords/>
  <dc:description/>
  <cp:lastModifiedBy>Issie Hatfield</cp:lastModifiedBy>
  <cp:revision/>
  <dcterms:created xsi:type="dcterms:W3CDTF">2015-06-30T12:25:02Z</dcterms:created>
  <dcterms:modified xsi:type="dcterms:W3CDTF">2023-01-25T15:34:03Z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0x010100467D8FF0EBC1E34CAA966933F5D9F9ED</vt:lpwstr>
  </property>
  <property fmtid="{D5CDD505-2E9C-101B-9397-08002B2CF9AE}" pid="3" name="AuthorIds_UIVersion_20480">
    <vt:lpwstr>98</vt:lpwstr>
  </property>
  <property fmtid="{D5CDD505-2E9C-101B-9397-08002B2CF9AE}" pid="4" name="MediaServiceImageTags">
    <vt:lpwstr/>
  </property>
</Properties>
</file>