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ER calculation" sheetId="7" r:id="rId1"/>
  </sheets>
  <definedNames>
    <definedName name="OLE_LINK1" localSheetId="0">'ER calculation'!$B$10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<sst xmlns="http://schemas.openxmlformats.org/spreadsheetml/2006/main" count="27" uniqueCount="27">
  <si>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 xml:space="preserve">XINJIANG JIMUNAI CGN PHASE I WIND FARM PROJECT </t>
  </si>
  <si>
    <t xml:space="preserve"> Baseline emission factor for North West China Power Grid</t>
  </si>
  <si>
    <r>
      <rPr>
        <b/>
        <sz val="14"/>
        <color indexed="8"/>
        <rFont val="Calibri"/>
        <charset val="134"/>
      </rPr>
      <t>EF</t>
    </r>
    <r>
      <rPr>
        <b/>
        <vertAlign val="subscript"/>
        <sz val="14"/>
        <color indexed="8"/>
        <rFont val="Calibri"/>
        <charset val="134"/>
      </rPr>
      <t xml:space="preserve">grid,OM,y </t>
    </r>
    <r>
      <rPr>
        <b/>
        <sz val="14"/>
        <color indexed="8"/>
        <rFont val="Calibri"/>
        <charset val="134"/>
      </rPr>
      <t>(tCO</t>
    </r>
    <r>
      <rPr>
        <b/>
        <vertAlign val="subscript"/>
        <sz val="14"/>
        <color indexed="8"/>
        <rFont val="Calibri"/>
        <charset val="134"/>
      </rPr>
      <t>2</t>
    </r>
    <r>
      <rPr>
        <b/>
        <sz val="14"/>
        <color indexed="8"/>
        <rFont val="Calibri"/>
        <charset val="134"/>
      </rPr>
      <t>e/MWh)</t>
    </r>
  </si>
  <si>
    <r>
      <rPr>
        <b/>
        <sz val="14"/>
        <color indexed="8"/>
        <rFont val="Calibri"/>
        <charset val="134"/>
      </rPr>
      <t>EF</t>
    </r>
    <r>
      <rPr>
        <b/>
        <vertAlign val="subscript"/>
        <sz val="14"/>
        <color indexed="8"/>
        <rFont val="Calibri"/>
        <charset val="134"/>
      </rPr>
      <t>grid,BM,y</t>
    </r>
    <r>
      <rPr>
        <b/>
        <sz val="14"/>
        <color indexed="8"/>
        <rFont val="Calibri"/>
        <charset val="134"/>
      </rPr>
      <t xml:space="preserve"> (tCO</t>
    </r>
    <r>
      <rPr>
        <b/>
        <vertAlign val="subscript"/>
        <sz val="14"/>
        <color indexed="8"/>
        <rFont val="Calibri"/>
        <charset val="134"/>
      </rPr>
      <t>2</t>
    </r>
    <r>
      <rPr>
        <b/>
        <sz val="14"/>
        <color indexed="8"/>
        <rFont val="Calibri"/>
        <charset val="134"/>
      </rPr>
      <t>e/MWh)</t>
    </r>
  </si>
  <si>
    <r>
      <rPr>
        <b/>
        <sz val="14"/>
        <color indexed="8"/>
        <rFont val="Calibri"/>
        <charset val="134"/>
      </rPr>
      <t>EF</t>
    </r>
    <r>
      <rPr>
        <b/>
        <vertAlign val="subscript"/>
        <sz val="14"/>
        <color indexed="8"/>
        <rFont val="Calibri"/>
        <charset val="134"/>
      </rPr>
      <t>grid,CM,y</t>
    </r>
    <r>
      <rPr>
        <b/>
        <sz val="14"/>
        <color indexed="8"/>
        <rFont val="Calibri"/>
        <charset val="134"/>
      </rPr>
      <t xml:space="preserve"> (tCO</t>
    </r>
    <r>
      <rPr>
        <b/>
        <vertAlign val="subscript"/>
        <sz val="14"/>
        <color indexed="8"/>
        <rFont val="Calibri"/>
        <charset val="134"/>
      </rPr>
      <t>2</t>
    </r>
    <r>
      <rPr>
        <b/>
        <sz val="14"/>
        <color indexed="8"/>
        <rFont val="Calibri"/>
        <charset val="134"/>
      </rPr>
      <t>e/MWh)</t>
    </r>
  </si>
  <si>
    <r>
      <rPr>
        <sz val="14"/>
        <color indexed="8"/>
        <rFont val="Calibri"/>
        <charset val="134"/>
      </rPr>
      <t>EG</t>
    </r>
    <r>
      <rPr>
        <vertAlign val="subscript"/>
        <sz val="14"/>
        <color indexed="8"/>
        <rFont val="Calibri"/>
        <charset val="134"/>
      </rPr>
      <t>facility,y</t>
    </r>
    <r>
      <rPr>
        <sz val="14"/>
        <color indexed="8"/>
        <rFont val="Calibri"/>
        <charset val="134"/>
      </rPr>
      <t xml:space="preserve"> (MWh)</t>
    </r>
  </si>
  <si>
    <t xml:space="preserve"> “2019 Baseline Emission Factors for Regional Power Grids in China” published by China DNA</t>
  </si>
  <si>
    <t>ER calculation</t>
  </si>
  <si>
    <t>Year</t>
  </si>
  <si>
    <r>
      <rPr>
        <b/>
        <sz val="14"/>
        <rFont val="Calibri"/>
        <charset val="134"/>
      </rPr>
      <t>Baseline Emission (tCO</t>
    </r>
    <r>
      <rPr>
        <b/>
        <vertAlign val="subscript"/>
        <sz val="14"/>
        <rFont val="Calibri"/>
        <charset val="134"/>
      </rPr>
      <t>2</t>
    </r>
    <r>
      <rPr>
        <b/>
        <sz val="14"/>
        <rFont val="Calibri"/>
        <charset val="134"/>
      </rPr>
      <t>e)</t>
    </r>
  </si>
  <si>
    <r>
      <rPr>
        <b/>
        <sz val="14"/>
        <rFont val="Calibri"/>
        <charset val="134"/>
      </rPr>
      <t>Project emission (tCO</t>
    </r>
    <r>
      <rPr>
        <b/>
        <vertAlign val="subscript"/>
        <sz val="14"/>
        <rFont val="Calibri"/>
        <charset val="134"/>
      </rPr>
      <t>2</t>
    </r>
    <r>
      <rPr>
        <b/>
        <sz val="14"/>
        <rFont val="Calibri"/>
        <charset val="134"/>
      </rPr>
      <t>e)</t>
    </r>
  </si>
  <si>
    <r>
      <rPr>
        <b/>
        <sz val="14"/>
        <rFont val="Calibri"/>
        <charset val="134"/>
      </rPr>
      <t>Leakage (tCO</t>
    </r>
    <r>
      <rPr>
        <b/>
        <vertAlign val="subscript"/>
        <sz val="14"/>
        <rFont val="Calibri"/>
        <charset val="134"/>
      </rPr>
      <t>2</t>
    </r>
    <r>
      <rPr>
        <b/>
        <sz val="14"/>
        <rFont val="Calibri"/>
        <charset val="134"/>
      </rPr>
      <t>e)</t>
    </r>
  </si>
  <si>
    <r>
      <rPr>
        <b/>
        <sz val="14"/>
        <rFont val="Calibri"/>
        <charset val="134"/>
      </rPr>
      <t>Emission Reductions (tCO</t>
    </r>
    <r>
      <rPr>
        <b/>
        <vertAlign val="subscript"/>
        <sz val="14"/>
        <rFont val="Calibri"/>
        <charset val="134"/>
      </rPr>
      <t>2</t>
    </r>
    <r>
      <rPr>
        <b/>
        <sz val="14"/>
        <rFont val="Calibri"/>
        <charset val="134"/>
      </rPr>
      <t>e)</t>
    </r>
  </si>
  <si>
    <t>19/03/2021~18/03/2022</t>
  </si>
  <si>
    <t>19/03/2022~18/03/2023</t>
  </si>
  <si>
    <t>19/03/2023~18/03/2024</t>
  </si>
  <si>
    <t>19/03/2024~18/03/2025</t>
  </si>
  <si>
    <t>19/03/2025~18/03/2026</t>
  </si>
  <si>
    <t>19/03/2026~18/03/2027</t>
  </si>
  <si>
    <t>19/03/2027~18/03/2028</t>
  </si>
  <si>
    <t>19/03/2028~18/03/2029</t>
  </si>
  <si>
    <t>19/03/2029~18/03/2030</t>
  </si>
  <si>
    <t>19/03/2030~18/03/2031</t>
  </si>
  <si>
    <t>Total</t>
  </si>
  <si>
    <t>Total number of crediting years</t>
  </si>
  <si>
    <t>10 years</t>
  </si>
  <si>
    <t>Annual average over the crediting period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</si>
</sst>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00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2"/>
      <name val="宋体"/>
      <charset val="134"/>
    </font>
    <font>
      <sz val="11"/>
      <color indexed="8"/>
      <name val="Calibri"/>
      <charset val="134"/>
    </font>
    <font>
      <b/>
      <sz val="16"/>
      <color indexed="9"/>
      <name val="Calibri"/>
      <charset val="134"/>
    </font>
    <font>
      <sz val="16"/>
      <color theme="1"/>
      <name val="Calibri"/>
      <charset val="134"/>
    </font>
    <font>
      <b/>
      <sz val="14"/>
      <color indexed="8"/>
      <name val="Calibri"/>
      <charset val="134"/>
    </font>
    <font>
      <sz val="14"/>
      <color indexed="8"/>
      <name val="Calibri"/>
      <charset val="134"/>
    </font>
    <font>
      <sz val="12"/>
      <color indexed="8"/>
      <name val="Calibri"/>
      <charset val="134"/>
    </font>
    <font>
      <b/>
      <sz val="14"/>
      <name val="Calibri"/>
      <charset val="134"/>
    </font>
    <font>
      <sz val="14"/>
      <color theme="1"/>
      <name val="Calibri"/>
      <charset val="134"/>
    </font>
    <font>
      <b/>
      <sz val="14"/>
      <color theme="1"/>
      <name val="Calibri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b/>
      <vertAlign val="subscript"/>
      <sz val="14"/>
      <color indexed="8"/>
      <name val="Calibri"/>
      <charset val="134"/>
    </font>
    <font>
      <vertAlign val="subscript"/>
      <sz val="14"/>
      <color indexed="8"/>
      <name val="Calibri"/>
      <charset val="134"/>
    </font>
    <font>
      <b/>
      <vertAlign val="subscript"/>
      <sz val="14"/>
      <name val="Calibri"/>
      <charset val="134"/>
    </font>
  </fonts>
  <fills count="50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5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5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22" borderId="12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7" borderId="14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22" borderId="18" applyNumberFormat="0" applyAlignment="0" applyProtection="0">
      <alignment vertical="center"/>
    </xf>
    <xf numFmtId="0" fontId="17" fillId="22" borderId="12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22" borderId="18" applyNumberFormat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32" fillId="0" borderId="0"/>
    <xf numFmtId="0" fontId="0" fillId="27" borderId="14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176" fontId="5" fillId="3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8" fillId="0" borderId="6" xfId="0" applyFont="1" applyBorder="1" applyAlignment="1">
      <alignment horizontal="center" vertical="center" wrapText="1"/>
    </xf>
    <xf numFmtId="38" fontId="5" fillId="4" borderId="9" xfId="0" applyNumberFormat="1" applyFont="1" applyFill="1" applyBorder="1" applyAlignment="1">
      <alignment horizontal="center" vertical="center"/>
    </xf>
    <xf numFmtId="38" fontId="5" fillId="4" borderId="4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38" fontId="5" fillId="4" borderId="10" xfId="0" applyNumberFormat="1" applyFont="1" applyFill="1" applyBorder="1" applyAlignment="1">
      <alignment horizontal="center" vertical="center"/>
    </xf>
    <xf numFmtId="38" fontId="5" fillId="4" borderId="1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38" fontId="5" fillId="0" borderId="0" xfId="0" applyNumberFormat="1" applyFont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4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千位分隔 3" xfId="74"/>
    <cellStyle name="标题 4 2" xfId="75"/>
    <cellStyle name="标题 5" xfId="76"/>
    <cellStyle name="差 2" xfId="77"/>
    <cellStyle name="常规 2" xfId="78"/>
    <cellStyle name="好 2" xfId="79"/>
    <cellStyle name="汇总 2" xfId="80"/>
    <cellStyle name="检查单元格 2" xfId="81"/>
    <cellStyle name="解释性文本 2" xfId="82"/>
    <cellStyle name="警告文本 2" xfId="83"/>
    <cellStyle name="链接单元格 2" xfId="84"/>
    <cellStyle name="千位分隔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输入 2" xfId="92"/>
    <cellStyle name="样式 1" xfId="93"/>
    <cellStyle name="注释 2" xfId="9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4"/>
  <sheetViews>
    <sheetView tabSelected="1" zoomScale="70" zoomScaleNormal="70" workbookViewId="0">
      <selection activeCell="I7" sqref="I7"/>
    </sheetView>
  </sheetViews>
  <sheetFormatPr defaultColWidth="9" defaultRowHeight="14.5" outlineLevelCol="7"/>
  <cols>
    <col min="1" max="1" width="3.91666666666667" style="1" customWidth="1"/>
    <col min="2" max="2" width="35.5833333333333" style="1" customWidth="1"/>
    <col min="3" max="3" width="29.5" style="2" customWidth="1"/>
    <col min="4" max="4" width="26.5" style="2" customWidth="1"/>
    <col min="5" max="5" width="20.5833333333333" style="2" customWidth="1"/>
    <col min="6" max="6" width="17.5" style="2" customWidth="1"/>
    <col min="7" max="8" width="9" style="1"/>
    <col min="9" max="9" width="10.4166666666667" style="1" customWidth="1"/>
    <col min="10" max="10" width="11.9166666666667" style="1" customWidth="1"/>
    <col min="11" max="16384" width="9" style="1"/>
  </cols>
  <sheetData>
    <row r="1" ht="34.5" customHeight="1" spans="2:7">
      <c r="B1" s="3" t="s">
        <v>0</v>
      </c>
      <c r="C1" s="3"/>
      <c r="D1" s="3"/>
      <c r="E1" s="3"/>
      <c r="F1" s="3"/>
      <c r="G1" s="3"/>
    </row>
    <row r="2" ht="33" customHeight="1" spans="2:7">
      <c r="B2" s="4"/>
      <c r="C2" s="4"/>
      <c r="D2" s="4"/>
      <c r="E2" s="4"/>
      <c r="F2" s="4"/>
      <c r="G2" s="4"/>
    </row>
    <row r="3" ht="24.75" customHeight="1" spans="2:6">
      <c r="B3" s="5" t="s">
        <v>1</v>
      </c>
      <c r="C3" s="5"/>
      <c r="D3" s="5"/>
      <c r="E3" s="5"/>
      <c r="F3" s="6"/>
    </row>
    <row r="4" ht="26.25" customHeight="1" spans="2:6">
      <c r="B4" s="7" t="s">
        <v>2</v>
      </c>
      <c r="C4" s="7" t="s">
        <v>3</v>
      </c>
      <c r="D4" s="8" t="s">
        <v>4</v>
      </c>
      <c r="E4" s="9" t="s">
        <v>5</v>
      </c>
      <c r="F4" s="6"/>
    </row>
    <row r="5" ht="24.75" customHeight="1" spans="2:6">
      <c r="B5" s="10">
        <v>0.8922</v>
      </c>
      <c r="C5" s="10">
        <v>0.4407</v>
      </c>
      <c r="D5" s="11">
        <f>ROUND(B5*0.75+C5*0.25,4)</f>
        <v>0.7793</v>
      </c>
      <c r="E5" s="12">
        <v>117315</v>
      </c>
      <c r="F5" s="6"/>
    </row>
    <row r="6" ht="24" customHeight="1" spans="2:6">
      <c r="B6" s="13" t="s">
        <v>6</v>
      </c>
      <c r="C6" s="14"/>
      <c r="D6" s="14"/>
      <c r="E6" s="6"/>
      <c r="F6" s="6"/>
    </row>
    <row r="7" ht="24" customHeight="1" spans="2:6">
      <c r="B7" s="15"/>
      <c r="C7" s="16"/>
      <c r="D7" s="17"/>
      <c r="E7" s="6"/>
      <c r="F7" s="6"/>
    </row>
    <row r="8" ht="30" customHeight="1" spans="2:6">
      <c r="B8" s="18" t="s">
        <v>7</v>
      </c>
      <c r="C8" s="18"/>
      <c r="D8" s="18"/>
      <c r="E8" s="18"/>
      <c r="F8" s="18"/>
    </row>
    <row r="9" ht="57" customHeight="1" spans="2:8">
      <c r="B9" s="19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H9" s="21"/>
    </row>
    <row r="10" ht="28.5" customHeight="1" spans="2:6">
      <c r="B10" s="22" t="s">
        <v>13</v>
      </c>
      <c r="C10" s="23">
        <f>ROUNDDOWN(E5*D5,0)</f>
        <v>91423</v>
      </c>
      <c r="D10" s="24">
        <v>0</v>
      </c>
      <c r="E10" s="24">
        <v>0</v>
      </c>
      <c r="F10" s="24">
        <f>C10-D10-E10</f>
        <v>91423</v>
      </c>
    </row>
    <row r="11" ht="27" customHeight="1" spans="2:6">
      <c r="B11" s="22" t="s">
        <v>14</v>
      </c>
      <c r="C11" s="23">
        <f>C10</f>
        <v>91423</v>
      </c>
      <c r="D11" s="24">
        <v>0</v>
      </c>
      <c r="E11" s="24">
        <v>0</v>
      </c>
      <c r="F11" s="24">
        <f t="shared" ref="F11:F19" si="0">C11-D11-E11</f>
        <v>91423</v>
      </c>
    </row>
    <row r="12" ht="26.25" customHeight="1" spans="2:6">
      <c r="B12" s="22" t="s">
        <v>15</v>
      </c>
      <c r="C12" s="23">
        <f t="shared" ref="C12:C19" si="1">C11</f>
        <v>91423</v>
      </c>
      <c r="D12" s="24">
        <v>0</v>
      </c>
      <c r="E12" s="24">
        <v>0</v>
      </c>
      <c r="F12" s="24">
        <f t="shared" si="0"/>
        <v>91423</v>
      </c>
    </row>
    <row r="13" ht="26.25" customHeight="1" spans="2:6">
      <c r="B13" s="22" t="s">
        <v>16</v>
      </c>
      <c r="C13" s="23">
        <f t="shared" si="1"/>
        <v>91423</v>
      </c>
      <c r="D13" s="24">
        <v>0</v>
      </c>
      <c r="E13" s="24">
        <v>0</v>
      </c>
      <c r="F13" s="24">
        <f t="shared" si="0"/>
        <v>91423</v>
      </c>
    </row>
    <row r="14" ht="26.25" customHeight="1" spans="2:6">
      <c r="B14" s="22" t="s">
        <v>17</v>
      </c>
      <c r="C14" s="23">
        <f t="shared" si="1"/>
        <v>91423</v>
      </c>
      <c r="D14" s="24">
        <v>0</v>
      </c>
      <c r="E14" s="24">
        <v>0</v>
      </c>
      <c r="F14" s="24">
        <f t="shared" si="0"/>
        <v>91423</v>
      </c>
    </row>
    <row r="15" ht="26.25" customHeight="1" spans="2:6">
      <c r="B15" s="22" t="s">
        <v>18</v>
      </c>
      <c r="C15" s="23">
        <f t="shared" si="1"/>
        <v>91423</v>
      </c>
      <c r="D15" s="24">
        <v>0</v>
      </c>
      <c r="E15" s="24">
        <v>0</v>
      </c>
      <c r="F15" s="24">
        <f t="shared" si="0"/>
        <v>91423</v>
      </c>
    </row>
    <row r="16" ht="26.25" customHeight="1" spans="2:6">
      <c r="B16" s="22" t="s">
        <v>19</v>
      </c>
      <c r="C16" s="23">
        <f t="shared" si="1"/>
        <v>91423</v>
      </c>
      <c r="D16" s="24">
        <v>0</v>
      </c>
      <c r="E16" s="24">
        <v>0</v>
      </c>
      <c r="F16" s="24">
        <f t="shared" si="0"/>
        <v>91423</v>
      </c>
    </row>
    <row r="17" ht="26.25" customHeight="1" spans="2:6">
      <c r="B17" s="22" t="s">
        <v>20</v>
      </c>
      <c r="C17" s="23">
        <f t="shared" si="1"/>
        <v>91423</v>
      </c>
      <c r="D17" s="24">
        <v>0</v>
      </c>
      <c r="E17" s="24">
        <v>0</v>
      </c>
      <c r="F17" s="24">
        <f t="shared" si="0"/>
        <v>91423</v>
      </c>
    </row>
    <row r="18" ht="26.25" customHeight="1" spans="2:6">
      <c r="B18" s="22" t="s">
        <v>21</v>
      </c>
      <c r="C18" s="23">
        <f t="shared" si="1"/>
        <v>91423</v>
      </c>
      <c r="D18" s="24">
        <v>0</v>
      </c>
      <c r="E18" s="24">
        <v>0</v>
      </c>
      <c r="F18" s="24">
        <f t="shared" si="0"/>
        <v>91423</v>
      </c>
    </row>
    <row r="19" ht="26.25" customHeight="1" spans="2:6">
      <c r="B19" s="22" t="s">
        <v>22</v>
      </c>
      <c r="C19" s="23">
        <f t="shared" si="1"/>
        <v>91423</v>
      </c>
      <c r="D19" s="24">
        <v>0</v>
      </c>
      <c r="E19" s="24">
        <v>0</v>
      </c>
      <c r="F19" s="24">
        <f t="shared" si="0"/>
        <v>91423</v>
      </c>
    </row>
    <row r="20" ht="29.25" customHeight="1" spans="2:6">
      <c r="B20" s="25" t="s">
        <v>23</v>
      </c>
      <c r="C20" s="24">
        <f>SUM(C10:C19)</f>
        <v>914230</v>
      </c>
      <c r="D20" s="24">
        <f>SUM(D10:D19)</f>
        <v>0</v>
      </c>
      <c r="E20" s="24">
        <f>SUM(E10:E19)</f>
        <v>0</v>
      </c>
      <c r="F20" s="24">
        <f>SUM(F10:F19)</f>
        <v>914230</v>
      </c>
    </row>
    <row r="21" ht="30" customHeight="1" spans="2:6">
      <c r="B21" s="25" t="s">
        <v>24</v>
      </c>
      <c r="C21" s="26" t="s">
        <v>25</v>
      </c>
      <c r="D21" s="27"/>
      <c r="E21" s="27"/>
      <c r="F21" s="23"/>
    </row>
    <row r="22" ht="37" spans="2:6">
      <c r="B22" s="25" t="s">
        <v>26</v>
      </c>
      <c r="C22" s="24">
        <f>ROUNDDOWN(C20/10,0)</f>
        <v>91423</v>
      </c>
      <c r="D22" s="24">
        <v>0</v>
      </c>
      <c r="E22" s="24">
        <v>0</v>
      </c>
      <c r="F22" s="24">
        <f>F20/10</f>
        <v>91423</v>
      </c>
    </row>
    <row r="23" ht="18.5" spans="2:6">
      <c r="B23" s="28"/>
      <c r="C23" s="6"/>
      <c r="D23" s="6"/>
      <c r="E23" s="6"/>
      <c r="F23" s="6"/>
    </row>
    <row r="24" ht="18.5" spans="2:6">
      <c r="B24" s="28"/>
      <c r="C24" s="29"/>
      <c r="D24" s="6"/>
      <c r="E24" s="6"/>
      <c r="F24" s="6"/>
    </row>
  </sheetData>
  <mergeCells count="5">
    <mergeCell ref="B1:G1"/>
    <mergeCell ref="B3:E3"/>
    <mergeCell ref="B6:D6"/>
    <mergeCell ref="B8:F8"/>
    <mergeCell ref="C21:F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 calculation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Sunny_TR Round 4</cp:lastModifiedBy>
  <dcterms:created xsi:type="dcterms:W3CDTF">2014-11-21T02:09:00Z</dcterms:created>
  <dcterms:modified xsi:type="dcterms:W3CDTF">2022-05-23T01:43:42Z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2E41525F89B74BFEA4D5E85E9ADAC5C3</vt:lpwstr>
  </property>
</Properties>
</file>